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010" yWindow="-150" windowWidth="11550" windowHeight="9870" activeTab="4"/>
  </bookViews>
  <sheets>
    <sheet name="Abfälle und Transport" sheetId="8" r:id="rId1"/>
    <sheet name="Konti-Stichproben" sheetId="1" r:id="rId2"/>
    <sheet name="Verbrennung" sheetId="4" r:id="rId3"/>
    <sheet name="Energie" sheetId="10" r:id="rId4"/>
    <sheet name="Kennzahlen" sheetId="11" r:id="rId5"/>
  </sheets>
  <definedNames>
    <definedName name="_xlnm.Print_Area" localSheetId="1">'Konti-Stichproben'!$A$1:$G$42</definedName>
  </definedNames>
  <calcPr calcId="145621"/>
</workbook>
</file>

<file path=xl/calcChain.xml><?xml version="1.0" encoding="utf-8"?>
<calcChain xmlns="http://schemas.openxmlformats.org/spreadsheetml/2006/main">
  <c r="C46" i="11" l="1"/>
  <c r="E46" i="11" s="1"/>
  <c r="E44" i="11"/>
  <c r="C44" i="11"/>
  <c r="E43" i="11"/>
  <c r="C43" i="11"/>
  <c r="C41" i="11"/>
  <c r="E41" i="11" s="1"/>
  <c r="C40" i="11"/>
  <c r="E40" i="11" s="1"/>
  <c r="E39" i="11"/>
  <c r="C39" i="11"/>
  <c r="E38" i="11"/>
  <c r="C38" i="11"/>
  <c r="E34" i="11"/>
  <c r="E33" i="11"/>
  <c r="E31" i="11"/>
  <c r="E29" i="11"/>
  <c r="C29" i="11"/>
  <c r="E26" i="11"/>
  <c r="E25" i="11"/>
  <c r="E24" i="11"/>
  <c r="E23" i="11"/>
  <c r="E21" i="11"/>
  <c r="E20" i="11"/>
  <c r="E19" i="11"/>
  <c r="E16" i="11"/>
  <c r="C16" i="11"/>
  <c r="C15" i="11"/>
  <c r="E15" i="11" s="1"/>
  <c r="C13" i="11"/>
  <c r="E13" i="11" s="1"/>
  <c r="E12" i="11"/>
  <c r="C12" i="11"/>
  <c r="E11" i="11"/>
  <c r="C11" i="11"/>
  <c r="C10" i="11"/>
  <c r="E10" i="11" s="1"/>
  <c r="C7" i="11"/>
  <c r="E32" i="11" s="1"/>
  <c r="C5" i="11"/>
  <c r="E22" i="11" l="1"/>
  <c r="E18" i="10" l="1"/>
  <c r="F7" i="8"/>
  <c r="F4" i="8"/>
</calcChain>
</file>

<file path=xl/sharedStrings.xml><?xml version="1.0" encoding="utf-8"?>
<sst xmlns="http://schemas.openxmlformats.org/spreadsheetml/2006/main" count="270" uniqueCount="130">
  <si>
    <t>Die bei der Verbrennung der Abfälle freiwerdende thermische Energie wird zunächst in Dampf umgewandelt. Dieser Dampf wird dann zur Erzeugung von elektrischer Energie und Fernwärme genutzt.</t>
  </si>
  <si>
    <t>Schadstoff</t>
  </si>
  <si>
    <t>Staub</t>
  </si>
  <si>
    <t>HCI</t>
  </si>
  <si>
    <t>Gesamt-C</t>
  </si>
  <si>
    <t>CO</t>
  </si>
  <si>
    <t>Halbstundenmittelwert</t>
  </si>
  <si>
    <t>Tagesmittelwert</t>
  </si>
  <si>
    <r>
      <t>SO</t>
    </r>
    <r>
      <rPr>
        <vertAlign val="subscript"/>
        <sz val="10"/>
        <rFont val="Arial"/>
        <family val="2"/>
      </rPr>
      <t>2</t>
    </r>
  </si>
  <si>
    <t>Kontinuierlich gemessene Schadstoffe</t>
  </si>
  <si>
    <t>Grenzwert der 17. BImSchV bzw.
des Genehmigungsbescheides 
für das Müllheizkraftwerk Korzert</t>
  </si>
  <si>
    <r>
      <t>mg/m</t>
    </r>
    <r>
      <rPr>
        <vertAlign val="superscript"/>
        <sz val="10"/>
        <rFont val="Arial"/>
        <family val="2"/>
      </rPr>
      <t>3</t>
    </r>
  </si>
  <si>
    <t>Stichprobenmessung</t>
  </si>
  <si>
    <t>Schwermetalle</t>
  </si>
  <si>
    <t>Summe (Cd + TI)</t>
  </si>
  <si>
    <t>Cd, As, Co, Cr, Benzo(a)pyren</t>
  </si>
  <si>
    <t>Hg</t>
  </si>
  <si>
    <t>Summe übrige Metalle</t>
  </si>
  <si>
    <t>Dioxine, Furane</t>
  </si>
  <si>
    <t>(TE)</t>
  </si>
  <si>
    <t>PAK</t>
  </si>
  <si>
    <t>Benzo(a)pyren</t>
  </si>
  <si>
    <t>Benzol</t>
  </si>
  <si>
    <t>Fluorverbindungen</t>
  </si>
  <si>
    <t>HF</t>
  </si>
  <si>
    <r>
      <t>mg/m</t>
    </r>
    <r>
      <rPr>
        <vertAlign val="superscript"/>
        <sz val="10"/>
        <rFont val="Arial"/>
        <family val="2"/>
      </rPr>
      <t>3</t>
    </r>
    <r>
      <rPr>
        <b/>
        <sz val="10"/>
        <rFont val="Arial"/>
        <family val="2"/>
      </rPr>
      <t xml:space="preserve"> *)</t>
    </r>
  </si>
  <si>
    <r>
      <t>mg/m</t>
    </r>
    <r>
      <rPr>
        <vertAlign val="superscript"/>
        <sz val="10"/>
        <rFont val="Arial"/>
        <family val="2"/>
      </rPr>
      <t>3</t>
    </r>
    <r>
      <rPr>
        <sz val="10"/>
        <rFont val="Arial"/>
        <family val="2"/>
      </rPr>
      <t xml:space="preserve"> </t>
    </r>
    <r>
      <rPr>
        <b/>
        <sz val="10"/>
        <rFont val="Arial"/>
        <family val="2"/>
      </rPr>
      <t>*)</t>
    </r>
  </si>
  <si>
    <r>
      <t>mg/m</t>
    </r>
    <r>
      <rPr>
        <vertAlign val="superscript"/>
        <sz val="10"/>
        <rFont val="Arial"/>
        <family val="2"/>
      </rPr>
      <t>3</t>
    </r>
    <r>
      <rPr>
        <sz val="10"/>
        <rFont val="Arial"/>
        <family val="2"/>
      </rPr>
      <t xml:space="preserve"> </t>
    </r>
    <r>
      <rPr>
        <b/>
        <sz val="10"/>
        <rFont val="Arial"/>
        <family val="2"/>
      </rPr>
      <t>*)</t>
    </r>
  </si>
  <si>
    <r>
      <t>*)</t>
    </r>
    <r>
      <rPr>
        <sz val="10"/>
        <rFont val="Arial"/>
        <family val="2"/>
      </rPr>
      <t xml:space="preserve">  Halbstundenmittelwert / Tagesmittelwert</t>
    </r>
  </si>
  <si>
    <t>Umweltkennzahlen zur thermischen Abfallbehandlung</t>
  </si>
  <si>
    <t>Verbrannte Abfallmenge</t>
  </si>
  <si>
    <t>Filterstaub (trocken)</t>
  </si>
  <si>
    <t>Betriebs- und Hilfsmittel</t>
  </si>
  <si>
    <t>Weissfeinkalk</t>
  </si>
  <si>
    <t>Weisskalkhydrat</t>
  </si>
  <si>
    <t>Stickstoff</t>
  </si>
  <si>
    <t>Natronlauge, 50%ig</t>
  </si>
  <si>
    <t>Wasser</t>
  </si>
  <si>
    <t>Wasser für den Betrieb</t>
  </si>
  <si>
    <t>Energie</t>
  </si>
  <si>
    <t>Energiebezug</t>
  </si>
  <si>
    <t>Energieabgabe an das Freibad</t>
  </si>
  <si>
    <t>Gesamtenergieabgabe</t>
  </si>
  <si>
    <t>Mg</t>
  </si>
  <si>
    <t>Menge je 1.000 kg verbranntem Abfall</t>
  </si>
  <si>
    <t>davon:</t>
  </si>
  <si>
    <t>kg</t>
  </si>
  <si>
    <r>
      <t>m</t>
    </r>
    <r>
      <rPr>
        <vertAlign val="superscript"/>
        <sz val="10"/>
        <rFont val="Arial"/>
        <family val="2"/>
      </rPr>
      <t>3</t>
    </r>
  </si>
  <si>
    <t>ltr.</t>
  </si>
  <si>
    <t>MWh</t>
  </si>
  <si>
    <t>bereitungsfläche und der Deponie</t>
  </si>
  <si>
    <t>Stadtwasser</t>
  </si>
  <si>
    <t>Wupperwasser</t>
  </si>
  <si>
    <t>Silberseewasser</t>
  </si>
  <si>
    <t>Heizöl</t>
  </si>
  <si>
    <t>Angelieferte Abfallmenge</t>
  </si>
  <si>
    <t>Herdofenkoks für die Rauchgasreinigung</t>
  </si>
  <si>
    <t>Salzsäure</t>
  </si>
  <si>
    <t>Jahresmittelwert</t>
  </si>
  <si>
    <r>
      <t>ng/m</t>
    </r>
    <r>
      <rPr>
        <b/>
        <vertAlign val="superscript"/>
        <sz val="10"/>
        <rFont val="Arial"/>
        <family val="2"/>
      </rPr>
      <t>3</t>
    </r>
  </si>
  <si>
    <r>
      <t>NO</t>
    </r>
    <r>
      <rPr>
        <vertAlign val="subscript"/>
        <sz val="10"/>
        <rFont val="Arial"/>
        <family val="2"/>
      </rPr>
      <t>x</t>
    </r>
    <r>
      <rPr>
        <sz val="10"/>
        <rFont val="Arial"/>
        <family val="2"/>
      </rPr>
      <t xml:space="preserve"> - angegeben als NO</t>
    </r>
    <r>
      <rPr>
        <vertAlign val="subscript"/>
        <sz val="10"/>
        <rFont val="Arial"/>
        <family val="2"/>
      </rPr>
      <t>2</t>
    </r>
  </si>
  <si>
    <r>
      <t>NH</t>
    </r>
    <r>
      <rPr>
        <vertAlign val="subscript"/>
        <sz val="10"/>
        <rFont val="Arial"/>
        <family val="2"/>
      </rPr>
      <t>3</t>
    </r>
  </si>
  <si>
    <r>
      <t xml:space="preserve">Einige Schadstoffe werden </t>
    </r>
    <r>
      <rPr>
        <u/>
        <sz val="10"/>
        <rFont val="Arial"/>
        <family val="2"/>
      </rPr>
      <t>stichprobenartig</t>
    </r>
    <r>
      <rPr>
        <sz val="10"/>
        <rFont val="Arial"/>
        <family val="2"/>
      </rPr>
      <t xml:space="preserve"> gemessen. Die hierbei ermittelten Maximalwerte stellen sich wie nachfolgend dar:</t>
    </r>
  </si>
  <si>
    <t>Verbrennungsbedingungen</t>
  </si>
  <si>
    <t xml:space="preserve">AWG-Messwerte  im Jahresmittel </t>
  </si>
  <si>
    <r>
      <t>2 Sekunden</t>
    </r>
    <r>
      <rPr>
        <sz val="8"/>
        <rFont val="Times New Roman"/>
        <family val="1"/>
      </rPr>
      <t xml:space="preserve"> bei 850°C</t>
    </r>
  </si>
  <si>
    <t>2,5-3 Sek.</t>
  </si>
  <si>
    <t>Anforderungen an die Verbrennungsbedingungen</t>
  </si>
  <si>
    <r>
      <t xml:space="preserve">Mindestverweilzeit
</t>
    </r>
    <r>
      <rPr>
        <b/>
        <i/>
        <sz val="8"/>
        <rFont val="Arial"/>
        <family val="2"/>
      </rPr>
      <t>(min. 2 Sekunden bei einer Mindesttemperatur von 850°C)</t>
    </r>
  </si>
  <si>
    <r>
      <t>Mindesttemperatur</t>
    </r>
    <r>
      <rPr>
        <b/>
        <i/>
        <sz val="8"/>
        <rFont val="Arial"/>
        <family val="2"/>
      </rPr>
      <t xml:space="preserve">
(min. 850°C bei einer Mindestverweilzeit von 2 Sekunden)</t>
    </r>
  </si>
  <si>
    <t>Eigenbedarf an elektrischer Energie</t>
  </si>
  <si>
    <t>Die jeweils pro Verbrennungseinheit erzeugte Dampfmenge nebst Betriebsstunden sind nachfolgend zusammengestellt:</t>
  </si>
  <si>
    <t>Dampfmenge (t/h)</t>
  </si>
  <si>
    <t>Betriebsstunden (h/a)</t>
  </si>
  <si>
    <t>AWG-Messwerte</t>
  </si>
  <si>
    <t>Abfälle und Transport</t>
  </si>
  <si>
    <t>Altöle</t>
  </si>
  <si>
    <t>Mineralfaserabfälle</t>
  </si>
  <si>
    <t>verbrauchter Strahlsand</t>
  </si>
  <si>
    <t>Kesselmauerwerk</t>
  </si>
  <si>
    <t>- d.h. durchschnittlich täglich</t>
  </si>
  <si>
    <t>Privatanlieferungen (Ticket/Pauschale)</t>
  </si>
  <si>
    <t>Fernwärme</t>
  </si>
  <si>
    <t>Einspeisung ins Fernwärmenetz</t>
  </si>
  <si>
    <t>Einspeisung ins Stromnetz</t>
  </si>
  <si>
    <t>kwh</t>
  </si>
  <si>
    <t>Elektrische Energie</t>
  </si>
  <si>
    <t>Eigenerzeugung</t>
  </si>
  <si>
    <t>Ammoniakwasser, 24,9%ig</t>
  </si>
  <si>
    <t>0,05 / 0,03</t>
  </si>
  <si>
    <t>4,0 / 1,0</t>
  </si>
  <si>
    <t xml:space="preserve">Tatsächlich gemessene Werte als Jahresmittelwerte
(Ergebnisse des Emissionsrechners)
</t>
  </si>
  <si>
    <t>Emissionen</t>
  </si>
  <si>
    <r>
      <t>*)</t>
    </r>
    <r>
      <rPr>
        <sz val="10"/>
        <rFont val="Arial"/>
        <family val="2"/>
      </rPr>
      <t xml:space="preserve"> entsprechend dem Genehmigungsbescheid. Für NO</t>
    </r>
    <r>
      <rPr>
        <vertAlign val="subscript"/>
        <sz val="10"/>
        <rFont val="Arial"/>
        <family val="2"/>
      </rPr>
      <t>x</t>
    </r>
    <r>
      <rPr>
        <sz val="10"/>
        <rFont val="Arial"/>
        <family val="2"/>
      </rPr>
      <t xml:space="preserve"> sind im MHKW Korzert nur 50% des 
   tatsächlichen Grenzwertes der 17. BlmSchV zulässig.</t>
    </r>
  </si>
  <si>
    <t>Kessel 11</t>
  </si>
  <si>
    <t>Kessel 16</t>
  </si>
  <si>
    <t>Kessel 12</t>
  </si>
  <si>
    <t>Kessel 14</t>
  </si>
  <si>
    <t xml:space="preserve">Die Verbrennungsbedingungen im Feuerraum der einzelnen Kesselanlagen unterliegen einer kontinuierlichen Überwachung und Aufzeichnung. Dabei ist zu beachten, dass hier Mindestwerte für die Feuerraumtemperatur bei der Verbrennung und die Verweilzeit der Abgase in der 850°C-Zone gelten. Die Ergebnisse sind in der folgenden Tabelle dargestellt: </t>
  </si>
  <si>
    <t>Abfälle aus dem MHKW</t>
  </si>
  <si>
    <t xml:space="preserve">Reaktionsprodukte aus der Rauchgasreinigung </t>
  </si>
  <si>
    <t>Bauschutt</t>
  </si>
  <si>
    <t xml:space="preserve">Bodenaushub </t>
  </si>
  <si>
    <t>Kessel 13</t>
  </si>
  <si>
    <t>Reaktionsprodukte aus der Rauchgasreinigung</t>
  </si>
  <si>
    <r>
      <t xml:space="preserve">Rohasche incl. Schrott (an </t>
    </r>
    <r>
      <rPr>
        <b/>
        <sz val="10"/>
        <color rgb="FF0070C0"/>
        <rFont val="Arial"/>
        <family val="2"/>
      </rPr>
      <t>Dritte</t>
    </r>
    <r>
      <rPr>
        <sz val="10"/>
        <color rgb="FF0070C0"/>
        <rFont val="Arial"/>
        <family val="2"/>
      </rPr>
      <t xml:space="preserve"> wegen Umbau der Anlage)</t>
    </r>
  </si>
  <si>
    <r>
      <t>Rohasche incl. Schrott (für die Schlackeaufbereitung der</t>
    </r>
    <r>
      <rPr>
        <b/>
        <sz val="10"/>
        <color rgb="FF0070C0"/>
        <rFont val="Arial"/>
        <family val="2"/>
      </rPr>
      <t xml:space="preserve"> AWG</t>
    </r>
    <r>
      <rPr>
        <sz val="10"/>
        <color rgb="FF0070C0"/>
        <rFont val="Arial"/>
        <family val="2"/>
      </rPr>
      <t>)</t>
    </r>
  </si>
  <si>
    <t>Saldo Lagermengen</t>
  </si>
  <si>
    <t>Aus der behandelten Schlacke 
als aufbereitetes Material vermarktet:</t>
  </si>
  <si>
    <t>Schlacke ohne Metall</t>
  </si>
  <si>
    <t>Eisenschrott aus der Schlacke</t>
  </si>
  <si>
    <t>Nichteisenmetall aus der Schlacke</t>
  </si>
  <si>
    <r>
      <t>m</t>
    </r>
    <r>
      <rPr>
        <i/>
        <vertAlign val="superscript"/>
        <sz val="10"/>
        <color rgb="FF0070C0"/>
        <rFont val="Arial"/>
        <family val="2"/>
      </rPr>
      <t>3</t>
    </r>
  </si>
  <si>
    <t>Die Ergebnisse zeigen, dass alle Kesselanlagen die gestellten Kriterien sicher einhalten und die Verbrennungsvorgänge ordnungsgemäß ablaufen.</t>
  </si>
  <si>
    <t>Regenwasser von der Schlackeauf-</t>
  </si>
  <si>
    <t>Bitumen / Asphalt</t>
  </si>
  <si>
    <t>Jahr 2017</t>
  </si>
  <si>
    <t>Jahresmenge 2017</t>
  </si>
  <si>
    <t xml:space="preserve">Während des Betriebes des Müllheizkraftwerks werden Schadstoffe kontinuierlich gemessen. Die zulässigen Konzentrationen als Halbstunden- bzw. Tagesmittelwerte, sowie die tatsächlich gemessenen Werte der Schadstoffkonzentrationen für den Zeitraum vom 1. Januar bis 31. Dezember 2017 (als Jahresmittelwerte) enthält die nachfolgende Tabelle: </t>
  </si>
  <si>
    <t>&lt;0,004</t>
  </si>
  <si>
    <t>&lt;0,0003</t>
  </si>
  <si>
    <t>&lt;0,000003</t>
  </si>
  <si>
    <t>&lt;0,1</t>
  </si>
  <si>
    <r>
      <t>Im MHKW Korzert wurden im Jahre 2017 ca. 184.250</t>
    </r>
    <r>
      <rPr>
        <sz val="10"/>
        <color rgb="FFFFFF00"/>
        <rFont val="Arial"/>
        <family val="2"/>
      </rPr>
      <t xml:space="preserve"> </t>
    </r>
    <r>
      <rPr>
        <sz val="10"/>
        <color indexed="8"/>
        <rFont val="Arial"/>
        <family val="2"/>
      </rPr>
      <t>MWh elektrische Energie erzeugt. Diese diente - wie in der Vergangenheit - auch der Deckung des eigenen Energiebedarfs von ca. 44.400</t>
    </r>
    <r>
      <rPr>
        <sz val="10"/>
        <rFont val="Arial"/>
        <family val="2"/>
      </rPr>
      <t xml:space="preserve"> </t>
    </r>
    <r>
      <rPr>
        <sz val="10"/>
        <color indexed="8"/>
        <rFont val="Arial"/>
        <family val="2"/>
      </rPr>
      <t xml:space="preserve">MWh für den Betrieb des Müllheizkraftwerks. Zum größten Teil aber wurde die bei der Müllverbrennung erzeugte Energie in Form von elektrischem Strom und Fernwärme dem lokalen Verbundnetz zugeführt. Ca. </t>
    </r>
    <r>
      <rPr>
        <b/>
        <u/>
        <sz val="10"/>
        <color indexed="8"/>
        <rFont val="Arial"/>
        <family val="2"/>
      </rPr>
      <t xml:space="preserve">140.000 </t>
    </r>
    <r>
      <rPr>
        <sz val="10"/>
        <color indexed="8"/>
        <rFont val="Arial"/>
        <family val="2"/>
      </rPr>
      <t>MWh konnten direkt in das Stromnetz der Wuppertaler Stadtwerke eingespeist werden. Damit gehört die AWG nach wie vor zu den größten Stromerzeugern in Wuppertal.</t>
    </r>
  </si>
  <si>
    <r>
      <t>Um zu beschreiben, welche Energiemenge 140.000 MWh konkret bedeuten, mag der folgende Vergleich helfen:
Die abgegebene elektrische Energie reicht aus, um über</t>
    </r>
    <r>
      <rPr>
        <b/>
        <sz val="10"/>
        <color rgb="FFFF0000"/>
        <rFont val="Arial"/>
        <family val="2"/>
      </rPr>
      <t xml:space="preserve"> 31.000 </t>
    </r>
    <r>
      <rPr>
        <sz val="10"/>
        <rFont val="Arial"/>
        <family val="2"/>
      </rPr>
      <t>Vier-Personen-Haushalte ein Jahr mit Strom zu versorgen. Dieser Berechnung liegt ein jährlicher Verbrauch von 4.500 kWh je Haushalt zugrunde. Mit der abgegebenen Menge an Fernwärme könnte man etwa</t>
    </r>
    <r>
      <rPr>
        <b/>
        <sz val="10"/>
        <rFont val="Arial"/>
        <family val="2"/>
      </rPr>
      <t xml:space="preserve"> </t>
    </r>
    <r>
      <rPr>
        <b/>
        <sz val="10"/>
        <color rgb="FFFF0000"/>
        <rFont val="Arial"/>
        <family val="2"/>
      </rPr>
      <t xml:space="preserve">2.700 </t>
    </r>
    <r>
      <rPr>
        <sz val="10"/>
        <rFont val="Arial"/>
        <family val="2"/>
      </rPr>
      <t xml:space="preserve">Einfamilienhäuser - mit ca. 140m² - mit einem Verbrauch von je 25.000 kWh, ein Jahr beheizen. </t>
    </r>
  </si>
  <si>
    <t>Abfallanlieferungen an das MHKW (Anzahl)</t>
  </si>
  <si>
    <t>Anlieferungen während der Öffnungszeiten (bei ca. 5 1/2 Öffnungstagen pro Woche)</t>
  </si>
  <si>
    <t>Zwischen dem 31.05.2017
und dem 02.06.2017
gemessener Maximalwert</t>
  </si>
  <si>
    <t>Rohschlacke MHKW 2017 gesamt</t>
  </si>
  <si>
    <t>Zurzeit laufen die abschließenden Arbeiten, um das MHKW mit dem Fernwärmenetz in der Talsohle Wuppertals zu verbinden und damit noch in diesem Jahr das gesamte bestehende Wuppertaler Fernwärmenetz mit Fernwärme aus dem Müllheizkraftwerks zu versorgen. Von der Fernwärme des  MHKW profitieren letztlich aber nicht nur das angeschlossene Gewerbe und die privaten Immobilienbesitzer, sondern auch der lokale Klima- und Umweltschutz und damit letztlich alle Wuppertaler.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</si>
</sst>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
    <numFmt numFmtId="167" formatCode="#,##0.0000"/>
  </numFmts>
  <fonts count="41" x14ac:knownFonts="1">
    <font>
      <sz val="10"/>
      <name val="Arial"/>
    </font>
    <font>
      <sz val="10"/>
      <name val="Arial"/>
      <family val="2"/>
    </font>
    <font>
      <b/>
      <sz val="10"/>
      <name val="Arial"/>
      <family val="2"/>
    </font>
    <font>
      <b/>
      <sz val="12"/>
      <name val="Arial"/>
      <family val="2"/>
    </font>
    <font>
      <sz val="10"/>
      <name val="Arial"/>
      <family val="2"/>
    </font>
    <font>
      <vertAlign val="subscript"/>
      <sz val="10"/>
      <name val="Arial"/>
      <family val="2"/>
    </font>
    <font>
      <vertAlign val="superscript"/>
      <sz val="10"/>
      <name val="Arial"/>
      <family val="2"/>
    </font>
    <font>
      <sz val="8"/>
      <name val="Arial"/>
      <family val="2"/>
    </font>
    <font>
      <b/>
      <i/>
      <sz val="10"/>
      <name val="Arial"/>
      <family val="2"/>
    </font>
    <font>
      <b/>
      <u/>
      <sz val="10"/>
      <name val="Arial"/>
      <family val="2"/>
    </font>
    <font>
      <i/>
      <sz val="10"/>
      <name val="Arial"/>
      <family val="2"/>
    </font>
    <font>
      <i/>
      <u/>
      <sz val="10"/>
      <name val="Arial"/>
      <family val="2"/>
    </font>
    <font>
      <b/>
      <vertAlign val="superscript"/>
      <sz val="10"/>
      <name val="Arial"/>
      <family val="2"/>
    </font>
    <font>
      <u/>
      <sz val="10"/>
      <name val="Arial"/>
      <family val="2"/>
    </font>
    <font>
      <sz val="8"/>
      <name val="Times New Roman"/>
      <family val="1"/>
    </font>
    <font>
      <sz val="3"/>
      <name val="Times New Roman"/>
      <family val="1"/>
    </font>
    <font>
      <sz val="8"/>
      <name val="Arial"/>
      <family val="2"/>
    </font>
    <font>
      <b/>
      <sz val="8"/>
      <name val="Arial"/>
      <family val="2"/>
    </font>
    <font>
      <b/>
      <i/>
      <sz val="8"/>
      <name val="Arial"/>
      <family val="2"/>
    </font>
    <font>
      <b/>
      <sz val="10"/>
      <color indexed="10"/>
      <name val="Arial"/>
      <family val="2"/>
    </font>
    <font>
      <b/>
      <u/>
      <sz val="12"/>
      <name val="Arial"/>
      <family val="2"/>
    </font>
    <font>
      <b/>
      <sz val="10"/>
      <color indexed="17"/>
      <name val="Arial"/>
      <family val="2"/>
    </font>
    <font>
      <i/>
      <u/>
      <sz val="10"/>
      <color indexed="11"/>
      <name val="Arial"/>
      <family val="2"/>
    </font>
    <font>
      <i/>
      <sz val="10"/>
      <color indexed="11"/>
      <name val="Arial"/>
      <family val="2"/>
    </font>
    <font>
      <sz val="10"/>
      <color indexed="8"/>
      <name val="Arial"/>
      <family val="2"/>
    </font>
    <font>
      <sz val="10"/>
      <color rgb="FFFFFF00"/>
      <name val="Arial"/>
      <family val="2"/>
    </font>
    <font>
      <b/>
      <i/>
      <u/>
      <sz val="10"/>
      <name val="Arial"/>
      <family val="2"/>
    </font>
    <font>
      <sz val="11"/>
      <name val="Calibri"/>
      <family val="2"/>
    </font>
    <font>
      <b/>
      <sz val="10"/>
      <color rgb="FFFF0000"/>
      <name val="Arial"/>
      <family val="2"/>
    </font>
    <font>
      <b/>
      <u/>
      <sz val="10"/>
      <color indexed="8"/>
      <name val="Arial"/>
      <family val="2"/>
    </font>
    <font>
      <b/>
      <sz val="10"/>
      <color rgb="FF000000"/>
      <name val="Arial"/>
      <family val="2"/>
    </font>
    <font>
      <b/>
      <i/>
      <sz val="10"/>
      <color rgb="FF000000"/>
      <name val="Arial"/>
      <family val="2"/>
    </font>
    <font>
      <sz val="10"/>
      <color rgb="FF0070C0"/>
      <name val="Arial"/>
      <family val="2"/>
    </font>
    <font>
      <b/>
      <sz val="10"/>
      <color rgb="FF0070C0"/>
      <name val="Arial"/>
      <family val="2"/>
    </font>
    <font>
      <i/>
      <sz val="10"/>
      <color rgb="FF0070C0"/>
      <name val="Arial"/>
      <family val="2"/>
    </font>
    <font>
      <b/>
      <i/>
      <sz val="10"/>
      <color rgb="FF0070C0"/>
      <name val="Arial"/>
      <family val="2"/>
    </font>
    <font>
      <i/>
      <u/>
      <sz val="10"/>
      <color rgb="FF0070C0"/>
      <name val="Arial"/>
      <family val="2"/>
    </font>
    <font>
      <i/>
      <vertAlign val="superscript"/>
      <sz val="10"/>
      <color rgb="FF0070C0"/>
      <name val="Arial"/>
      <family val="2"/>
    </font>
    <font>
      <b/>
      <i/>
      <u/>
      <sz val="10"/>
      <color rgb="FF0070C0"/>
      <name val="Arial"/>
      <family val="2"/>
    </font>
    <font>
      <strike/>
      <sz val="10"/>
      <name val="Arial"/>
      <family val="2"/>
    </font>
    <font>
      <b/>
      <i/>
      <sz val="9"/>
      <color rgb="FF000000"/>
      <name val="Arial"/>
      <family val="2"/>
    </font>
  </fonts>
  <fills count="6">
    <fill>
      <patternFill patternType="none"/>
    </fill>
    <fill>
      <patternFill patternType="gray125"/>
    </fill>
    <fill>
      <patternFill patternType="solid">
        <fgColor indexed="5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0">
    <xf numFmtId="0" fontId="0" fillId="0" borderId="0" xfId="0"/>
    <xf numFmtId="0" fontId="3" fillId="0" borderId="0" xfId="0" applyFont="1"/>
    <xf numFmtId="0" fontId="0" fillId="0" borderId="0" xfId="0" applyAlignment="1">
      <alignment vertical="distributed"/>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xf numFmtId="0" fontId="8" fillId="0" borderId="0" xfId="0" applyFont="1" applyAlignment="1">
      <alignment horizontal="center"/>
    </xf>
    <xf numFmtId="0" fontId="0" fillId="0" borderId="0" xfId="0" applyBorder="1"/>
    <xf numFmtId="0" fontId="9" fillId="0" borderId="1" xfId="0" applyFont="1" applyBorder="1" applyAlignment="1">
      <alignment vertical="top" wrapText="1"/>
    </xf>
    <xf numFmtId="0" fontId="3" fillId="0" borderId="0" xfId="0" applyFont="1" applyAlignment="1">
      <alignment horizontal="left"/>
    </xf>
    <xf numFmtId="0" fontId="2" fillId="0" borderId="0" xfId="0" applyFont="1" applyAlignment="1">
      <alignment horizontal="left"/>
    </xf>
    <xf numFmtId="0" fontId="10" fillId="0" borderId="0" xfId="0" applyFont="1"/>
    <xf numFmtId="0" fontId="11" fillId="0" borderId="0" xfId="0" applyFont="1" applyAlignment="1">
      <alignment horizontal="right"/>
    </xf>
    <xf numFmtId="3" fontId="0" fillId="0" borderId="0" xfId="0" applyNumberFormat="1"/>
    <xf numFmtId="3" fontId="8" fillId="0" borderId="0" xfId="0" applyNumberFormat="1" applyFont="1" applyAlignment="1">
      <alignment horizontal="center"/>
    </xf>
    <xf numFmtId="3" fontId="0" fillId="0" borderId="0" xfId="0" applyNumberFormat="1" applyFill="1" applyBorder="1" applyAlignment="1">
      <alignment vertical="distributed"/>
    </xf>
    <xf numFmtId="3" fontId="2" fillId="0" borderId="0" xfId="0" applyNumberFormat="1" applyFont="1" applyFill="1" applyBorder="1" applyAlignment="1">
      <alignment horizontal="left" vertical="distributed" indent="2"/>
    </xf>
    <xf numFmtId="3" fontId="0" fillId="0" borderId="0" xfId="0" applyNumberFormat="1" applyFill="1" applyBorder="1" applyAlignment="1">
      <alignment horizontal="left" vertical="distributed" indent="2"/>
    </xf>
    <xf numFmtId="0" fontId="0" fillId="0" borderId="0" xfId="0" applyAlignment="1">
      <alignment horizontal="left"/>
    </xf>
    <xf numFmtId="3" fontId="10" fillId="0" borderId="0" xfId="0" applyNumberFormat="1" applyFont="1" applyFill="1" applyBorder="1" applyAlignment="1">
      <alignment horizontal="left" vertical="distributed" indent="2"/>
    </xf>
    <xf numFmtId="0" fontId="4" fillId="0" borderId="0" xfId="0" applyFont="1"/>
    <xf numFmtId="3" fontId="10" fillId="0" borderId="0" xfId="0" applyNumberFormat="1" applyFont="1" applyFill="1" applyBorder="1" applyAlignment="1">
      <alignment vertical="distributed"/>
    </xf>
    <xf numFmtId="3" fontId="4" fillId="0" borderId="0" xfId="0" applyNumberFormat="1" applyFont="1" applyFill="1" applyBorder="1" applyAlignment="1"/>
    <xf numFmtId="3" fontId="4" fillId="0" borderId="0" xfId="0" applyNumberFormat="1" applyFont="1" applyFill="1" applyBorder="1" applyAlignment="1">
      <alignment horizontal="left" vertical="distributed" indent="2"/>
    </xf>
    <xf numFmtId="3" fontId="2" fillId="0" borderId="0" xfId="0" applyNumberFormat="1" applyFont="1" applyFill="1" applyBorder="1" applyAlignment="1">
      <alignment vertical="distributed"/>
    </xf>
    <xf numFmtId="0" fontId="0" fillId="0" borderId="0" xfId="0" applyFill="1" applyAlignment="1">
      <alignment vertical="distributed"/>
    </xf>
    <xf numFmtId="0" fontId="15" fillId="0" borderId="0" xfId="0" applyFont="1" applyAlignment="1">
      <alignment horizontal="justify"/>
    </xf>
    <xf numFmtId="0" fontId="0" fillId="0" borderId="0" xfId="0" applyAlignment="1">
      <alignment vertical="top" wrapText="1"/>
    </xf>
    <xf numFmtId="0" fontId="17" fillId="0" borderId="0" xfId="0" applyFont="1" applyBorder="1" applyAlignment="1">
      <alignment horizontal="left" vertical="center" wrapText="1"/>
    </xf>
    <xf numFmtId="0" fontId="0" fillId="0" borderId="0" xfId="0" applyAlignment="1">
      <alignment vertical="center"/>
    </xf>
    <xf numFmtId="0" fontId="0" fillId="0" borderId="0" xfId="0" applyAlignment="1">
      <alignment vertical="top"/>
    </xf>
    <xf numFmtId="0" fontId="0" fillId="0" borderId="0" xfId="0" applyAlignment="1"/>
    <xf numFmtId="0" fontId="0" fillId="0" borderId="0" xfId="0" quotePrefix="1" applyAlignment="1">
      <alignment horizontal="left"/>
    </xf>
    <xf numFmtId="1" fontId="0" fillId="0" borderId="0" xfId="0" applyNumberFormat="1" applyAlignment="1">
      <alignment horizontal="center"/>
    </xf>
    <xf numFmtId="3" fontId="10" fillId="0" borderId="0" xfId="0" applyNumberFormat="1" applyFont="1" applyFill="1" applyBorder="1" applyAlignment="1">
      <alignment horizontal="center" vertical="distributed"/>
    </xf>
    <xf numFmtId="3" fontId="0" fillId="0" borderId="0" xfId="0" applyNumberFormat="1" applyFill="1" applyBorder="1" applyAlignment="1">
      <alignment horizontal="center" vertical="distributed"/>
    </xf>
    <xf numFmtId="0" fontId="2" fillId="0" borderId="0" xfId="0" applyFont="1" applyAlignment="1">
      <alignment vertical="distributed" wrapText="1"/>
    </xf>
    <xf numFmtId="0" fontId="19" fillId="0" borderId="0" xfId="0" applyFont="1"/>
    <xf numFmtId="0" fontId="0" fillId="0" borderId="0" xfId="0" applyFill="1"/>
    <xf numFmtId="0" fontId="0" fillId="0" borderId="2" xfId="0" applyFill="1" applyBorder="1" applyAlignment="1">
      <alignment vertical="distributed"/>
    </xf>
    <xf numFmtId="0" fontId="0" fillId="0" borderId="0" xfId="0" applyFill="1" applyBorder="1" applyAlignment="1">
      <alignment vertical="distributed"/>
    </xf>
    <xf numFmtId="0" fontId="0" fillId="0" borderId="3" xfId="0" applyFill="1" applyBorder="1"/>
    <xf numFmtId="0" fontId="0" fillId="0" borderId="0" xfId="0" applyFill="1" applyBorder="1"/>
    <xf numFmtId="0" fontId="2" fillId="0" borderId="0" xfId="0" applyFont="1" applyFill="1" applyBorder="1" applyAlignment="1">
      <alignment vertical="distributed"/>
    </xf>
    <xf numFmtId="0" fontId="2" fillId="0" borderId="0" xfId="0" applyFont="1" applyFill="1" applyAlignment="1">
      <alignment horizontal="center"/>
    </xf>
    <xf numFmtId="0" fontId="10" fillId="0" borderId="0" xfId="0" quotePrefix="1" applyFont="1" applyAlignment="1">
      <alignment horizontal="left"/>
    </xf>
    <xf numFmtId="0" fontId="10" fillId="0" borderId="0" xfId="0" applyFont="1" applyFill="1"/>
    <xf numFmtId="4" fontId="10" fillId="0" borderId="0" xfId="0" applyNumberFormat="1" applyFont="1" applyFill="1" applyAlignment="1">
      <alignment horizontal="right" indent="3"/>
    </xf>
    <xf numFmtId="4" fontId="0" fillId="0" borderId="0" xfId="0" applyNumberFormat="1" applyFill="1" applyAlignment="1">
      <alignment horizontal="right" indent="3"/>
    </xf>
    <xf numFmtId="4" fontId="0" fillId="0" borderId="0" xfId="0" applyNumberFormat="1" applyAlignment="1">
      <alignment horizontal="right" indent="3"/>
    </xf>
    <xf numFmtId="164" fontId="0" fillId="0" borderId="0" xfId="0" applyNumberFormat="1" applyFill="1" applyAlignment="1">
      <alignment horizontal="right" indent="3"/>
    </xf>
    <xf numFmtId="0" fontId="16" fillId="0" borderId="0" xfId="0" applyFont="1" applyFill="1" applyBorder="1" applyAlignment="1">
      <alignment horizontal="center" vertical="center" wrapText="1"/>
    </xf>
    <xf numFmtId="0" fontId="0" fillId="0" borderId="0" xfId="0" applyFill="1" applyAlignment="1"/>
    <xf numFmtId="0" fontId="17" fillId="0" borderId="4" xfId="0" applyFont="1" applyBorder="1" applyAlignment="1">
      <alignment horizontal="center" vertical="top" wrapText="1"/>
    </xf>
    <xf numFmtId="3" fontId="4" fillId="0" borderId="0" xfId="0" applyNumberFormat="1" applyFont="1" applyFill="1" applyBorder="1" applyAlignment="1">
      <alignment horizontal="right" indent="3"/>
    </xf>
    <xf numFmtId="3" fontId="4" fillId="0" borderId="0" xfId="0" applyNumberFormat="1" applyFont="1" applyFill="1" applyBorder="1" applyAlignment="1">
      <alignment horizontal="right" vertical="distributed" indent="3"/>
    </xf>
    <xf numFmtId="3" fontId="2" fillId="0" borderId="0" xfId="0" applyNumberFormat="1" applyFont="1" applyFill="1" applyBorder="1" applyAlignment="1">
      <alignment horizontal="right" vertical="distributed" indent="3"/>
    </xf>
    <xf numFmtId="0" fontId="11" fillId="0" borderId="0" xfId="0" applyFont="1" applyFill="1" applyAlignment="1">
      <alignment horizontal="right"/>
    </xf>
    <xf numFmtId="0" fontId="20" fillId="0" borderId="0" xfId="0" applyFont="1"/>
    <xf numFmtId="1" fontId="0" fillId="0" borderId="0" xfId="0" applyNumberFormat="1" applyFill="1"/>
    <xf numFmtId="0" fontId="21" fillId="0" borderId="0" xfId="0" applyFont="1" applyAlignment="1">
      <alignment horizontal="center"/>
    </xf>
    <xf numFmtId="0" fontId="21" fillId="0" borderId="0" xfId="0" applyFont="1" applyFill="1" applyBorder="1" applyAlignment="1">
      <alignment horizontal="right" vertical="distributed" indent="2"/>
    </xf>
    <xf numFmtId="0" fontId="0" fillId="0" borderId="0" xfId="0" applyFill="1" applyBorder="1" applyAlignment="1">
      <alignment horizontal="right" vertical="distributed" indent="2"/>
    </xf>
    <xf numFmtId="0" fontId="21" fillId="0" borderId="0" xfId="0" applyFont="1" applyFill="1" applyBorder="1"/>
    <xf numFmtId="0" fontId="2" fillId="0" borderId="0" xfId="0" applyFont="1" applyFill="1"/>
    <xf numFmtId="0" fontId="0" fillId="0" borderId="0" xfId="0" applyFill="1" applyAlignment="1">
      <alignment horizontal="left"/>
    </xf>
    <xf numFmtId="0" fontId="4" fillId="0" borderId="0" xfId="0" applyFont="1" applyFill="1"/>
    <xf numFmtId="164" fontId="4" fillId="0" borderId="0" xfId="0" applyNumberFormat="1" applyFont="1" applyFill="1" applyAlignment="1">
      <alignment horizontal="right" indent="3"/>
    </xf>
    <xf numFmtId="3" fontId="0" fillId="0" borderId="0" xfId="0" applyNumberFormat="1" applyFill="1" applyAlignment="1">
      <alignment horizontal="right" indent="3"/>
    </xf>
    <xf numFmtId="164" fontId="2" fillId="0" borderId="0" xfId="0" applyNumberFormat="1" applyFont="1" applyFill="1" applyAlignment="1">
      <alignment horizontal="right" indent="3"/>
    </xf>
    <xf numFmtId="0" fontId="0" fillId="0" borderId="0" xfId="0" applyFill="1" applyAlignment="1">
      <alignment horizontal="justify" vertical="justify" wrapText="1"/>
    </xf>
    <xf numFmtId="1" fontId="8" fillId="0" borderId="0" xfId="0" applyNumberFormat="1" applyFont="1" applyFill="1" applyAlignment="1">
      <alignment horizontal="center"/>
    </xf>
    <xf numFmtId="1" fontId="2" fillId="0" borderId="0" xfId="0" applyNumberFormat="1" applyFont="1" applyFill="1" applyAlignment="1">
      <alignment horizontal="center"/>
    </xf>
    <xf numFmtId="0" fontId="22" fillId="0" borderId="0" xfId="0" applyFont="1" applyFill="1" applyAlignment="1">
      <alignment horizontal="right"/>
    </xf>
    <xf numFmtId="0" fontId="23" fillId="0" borderId="0" xfId="0" applyFont="1" applyFill="1"/>
    <xf numFmtId="0" fontId="24" fillId="0" borderId="0" xfId="0" applyFont="1"/>
    <xf numFmtId="0" fontId="0" fillId="0" borderId="3" xfId="0" applyFill="1" applyBorder="1" applyAlignment="1">
      <alignment horizontal="right" vertical="distributed" indent="2"/>
    </xf>
    <xf numFmtId="3" fontId="2" fillId="0" borderId="0" xfId="0" applyNumberFormat="1" applyFont="1" applyFill="1" applyBorder="1" applyAlignment="1">
      <alignment horizontal="right" vertical="center" indent="3"/>
    </xf>
    <xf numFmtId="3" fontId="0" fillId="0" borderId="0" xfId="0" applyNumberFormat="1" applyFill="1" applyBorder="1" applyAlignment="1">
      <alignment horizontal="right" vertical="center" indent="3"/>
    </xf>
    <xf numFmtId="3" fontId="0" fillId="0" borderId="0" xfId="0" applyNumberFormat="1" applyFill="1" applyAlignment="1">
      <alignment horizontal="right" vertical="center" indent="3"/>
    </xf>
    <xf numFmtId="4" fontId="1" fillId="0" borderId="0" xfId="0" applyNumberFormat="1" applyFont="1" applyFill="1" applyAlignment="1">
      <alignment horizontal="right" indent="3"/>
    </xf>
    <xf numFmtId="0" fontId="0" fillId="0" borderId="0" xfId="0" quotePrefix="1" applyAlignment="1">
      <alignment horizontal="left" vertical="center" indent="2"/>
    </xf>
    <xf numFmtId="0" fontId="0" fillId="0" borderId="0" xfId="0" quotePrefix="1" applyAlignment="1">
      <alignment horizontal="left" vertical="center" indent="1"/>
    </xf>
    <xf numFmtId="0" fontId="0" fillId="0" borderId="0" xfId="0" applyFill="1" applyAlignment="1">
      <alignment horizontal="right" indent="3"/>
    </xf>
    <xf numFmtId="3" fontId="8" fillId="0" borderId="0" xfId="0" applyNumberFormat="1" applyFont="1" applyFill="1" applyAlignment="1">
      <alignment horizontal="center"/>
    </xf>
    <xf numFmtId="0" fontId="27" fillId="0" borderId="0" xfId="0" applyFont="1" applyAlignment="1">
      <alignment vertical="center"/>
    </xf>
    <xf numFmtId="3" fontId="2" fillId="0" borderId="0" xfId="0" applyNumberFormat="1" applyFont="1" applyFill="1"/>
    <xf numFmtId="0" fontId="0" fillId="0" borderId="0" xfId="0" applyFont="1" applyFill="1" applyBorder="1" applyAlignment="1">
      <alignment vertical="distributed"/>
    </xf>
    <xf numFmtId="0" fontId="30" fillId="0" borderId="0" xfId="0" applyFont="1" applyFill="1"/>
    <xf numFmtId="0" fontId="32" fillId="0" borderId="0" xfId="0" applyFont="1"/>
    <xf numFmtId="3" fontId="34" fillId="0" borderId="0" xfId="0" applyNumberFormat="1" applyFont="1" applyFill="1" applyBorder="1" applyAlignment="1">
      <alignment horizontal="center" vertical="distributed"/>
    </xf>
    <xf numFmtId="3" fontId="32" fillId="0" borderId="0" xfId="0" applyNumberFormat="1" applyFont="1" applyFill="1" applyBorder="1" applyAlignment="1">
      <alignment horizontal="center" vertical="distributed"/>
    </xf>
    <xf numFmtId="3" fontId="34" fillId="0" borderId="0" xfId="0" applyNumberFormat="1" applyFont="1" applyFill="1" applyBorder="1" applyAlignment="1">
      <alignment horizontal="left" vertical="distributed" indent="2"/>
    </xf>
    <xf numFmtId="4" fontId="34" fillId="0" borderId="0" xfId="0" applyNumberFormat="1" applyFont="1" applyFill="1" applyAlignment="1">
      <alignment horizontal="right" indent="3"/>
    </xf>
    <xf numFmtId="0" fontId="9" fillId="0" borderId="0" xfId="0" applyFont="1"/>
    <xf numFmtId="0" fontId="9" fillId="0" borderId="0" xfId="0" applyFont="1" applyFill="1"/>
    <xf numFmtId="3" fontId="32" fillId="0" borderId="0" xfId="0" applyNumberFormat="1" applyFont="1" applyFill="1"/>
    <xf numFmtId="0" fontId="34" fillId="0" borderId="0" xfId="0" applyFont="1" applyFill="1"/>
    <xf numFmtId="0" fontId="32" fillId="0" borderId="0" xfId="0" applyFont="1" applyFill="1"/>
    <xf numFmtId="3" fontId="32" fillId="3" borderId="0" xfId="0" applyNumberFormat="1" applyFont="1" applyFill="1"/>
    <xf numFmtId="3" fontId="32" fillId="3" borderId="0" xfId="0" applyNumberFormat="1" applyFont="1" applyFill="1" applyBorder="1" applyAlignment="1">
      <alignment vertical="distributed"/>
    </xf>
    <xf numFmtId="0" fontId="35" fillId="0" borderId="0" xfId="0" applyFont="1" applyFill="1" applyAlignment="1">
      <alignment horizontal="left" wrapText="1"/>
    </xf>
    <xf numFmtId="0" fontId="2" fillId="0" borderId="0" xfId="0" applyFont="1" applyAlignment="1">
      <alignment horizontal="justify" vertical="center"/>
    </xf>
    <xf numFmtId="3" fontId="34" fillId="0" borderId="0" xfId="0" applyNumberFormat="1" applyFont="1" applyFill="1" applyBorder="1" applyAlignment="1">
      <alignment horizontal="left" indent="2"/>
    </xf>
    <xf numFmtId="3" fontId="2" fillId="0" borderId="0" xfId="0" applyNumberFormat="1" applyFont="1" applyFill="1" applyAlignment="1">
      <alignment horizontal="right" indent="3"/>
    </xf>
    <xf numFmtId="3" fontId="2" fillId="0" borderId="0" xfId="0" applyNumberFormat="1" applyFont="1" applyFill="1" applyBorder="1" applyAlignment="1">
      <alignment horizontal="left" indent="2"/>
    </xf>
    <xf numFmtId="4" fontId="32" fillId="0" borderId="0" xfId="0" applyNumberFormat="1" applyFont="1" applyFill="1" applyAlignment="1">
      <alignment horizontal="right" indent="3"/>
    </xf>
    <xf numFmtId="4" fontId="2" fillId="0" borderId="0" xfId="0" applyNumberFormat="1" applyFont="1" applyFill="1" applyAlignment="1">
      <alignment horizontal="right" indent="3"/>
    </xf>
    <xf numFmtId="3" fontId="32" fillId="0" borderId="0" xfId="0" applyNumberFormat="1" applyFont="1" applyFill="1" applyBorder="1" applyAlignment="1">
      <alignment horizontal="left" vertical="distributed" indent="2"/>
    </xf>
    <xf numFmtId="0" fontId="36" fillId="0" borderId="0" xfId="0" applyFont="1" applyFill="1" applyAlignment="1">
      <alignment horizontal="right"/>
    </xf>
    <xf numFmtId="3" fontId="34" fillId="0" borderId="0" xfId="0" applyNumberFormat="1" applyFont="1" applyFill="1" applyBorder="1" applyAlignment="1">
      <alignment horizontal="right" indent="3"/>
    </xf>
    <xf numFmtId="164" fontId="34" fillId="0" borderId="0" xfId="0" applyNumberFormat="1" applyFont="1" applyFill="1" applyAlignment="1">
      <alignment horizontal="right" indent="3"/>
    </xf>
    <xf numFmtId="3" fontId="34" fillId="0" borderId="0" xfId="0" applyNumberFormat="1" applyFont="1" applyFill="1" applyBorder="1" applyAlignment="1">
      <alignment horizontal="right" vertical="distributed" indent="3"/>
    </xf>
    <xf numFmtId="0" fontId="36" fillId="0" borderId="0" xfId="0" applyFont="1" applyAlignment="1">
      <alignment horizontal="right"/>
    </xf>
    <xf numFmtId="0" fontId="34" fillId="0" borderId="0" xfId="0" applyFont="1"/>
    <xf numFmtId="0" fontId="38" fillId="0" borderId="0" xfId="0" applyFont="1" applyFill="1" applyAlignment="1">
      <alignment horizontal="right"/>
    </xf>
    <xf numFmtId="3" fontId="34"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8" fillId="0" borderId="0" xfId="0" applyNumberFormat="1" applyFont="1" applyFill="1" applyAlignment="1">
      <alignment horizontal="right" vertical="center" indent="3"/>
    </xf>
    <xf numFmtId="0" fontId="39" fillId="0" borderId="0" xfId="0" applyFont="1"/>
    <xf numFmtId="0" fontId="7" fillId="0" borderId="0" xfId="0" applyFont="1"/>
    <xf numFmtId="3" fontId="40" fillId="0" borderId="0" xfId="0" applyNumberFormat="1" applyFont="1" applyFill="1"/>
    <xf numFmtId="0" fontId="1" fillId="0" borderId="0" xfId="0" applyFont="1"/>
    <xf numFmtId="0" fontId="28" fillId="0" borderId="0" xfId="0" applyFont="1"/>
    <xf numFmtId="0" fontId="28" fillId="0" borderId="0" xfId="0" applyFont="1" applyFill="1"/>
    <xf numFmtId="0" fontId="28" fillId="0" borderId="0" xfId="0" applyFont="1" applyBorder="1"/>
    <xf numFmtId="0" fontId="17" fillId="0" borderId="0" xfId="0" applyFont="1" applyBorder="1" applyAlignment="1">
      <alignment horizontal="left" vertical="center" wrapText="1"/>
    </xf>
    <xf numFmtId="3" fontId="8" fillId="0" borderId="0" xfId="0" applyNumberFormat="1" applyFont="1" applyFill="1" applyBorder="1" applyAlignment="1">
      <alignment horizontal="right" vertical="distributed"/>
    </xf>
    <xf numFmtId="3" fontId="16" fillId="0" borderId="0" xfId="0" applyNumberFormat="1" applyFont="1" applyFill="1" applyBorder="1" applyAlignment="1">
      <alignment horizontal="center" vertical="center" wrapText="1"/>
    </xf>
    <xf numFmtId="3" fontId="31" fillId="0" borderId="0" xfId="0" applyNumberFormat="1" applyFont="1" applyFill="1"/>
    <xf numFmtId="0" fontId="2" fillId="0" borderId="0" xfId="0" applyFont="1" applyFill="1" applyAlignment="1">
      <alignment horizontal="justify" vertical="center"/>
    </xf>
    <xf numFmtId="3" fontId="34" fillId="0" borderId="0" xfId="0" applyNumberFormat="1" applyFont="1" applyFill="1"/>
    <xf numFmtId="3" fontId="34" fillId="0" borderId="0" xfId="0" applyNumberFormat="1" applyFont="1" applyFill="1" applyAlignment="1">
      <alignment horizontal="right" indent="3"/>
    </xf>
    <xf numFmtId="3" fontId="34" fillId="0" borderId="0" xfId="0" applyNumberFormat="1" applyFont="1" applyFill="1" applyAlignment="1">
      <alignment horizontal="right" vertical="center" indent="3"/>
    </xf>
    <xf numFmtId="3" fontId="32" fillId="0" borderId="0" xfId="0" applyNumberFormat="1" applyFont="1" applyFill="1" applyAlignment="1">
      <alignment horizontal="right" vertical="center" indent="3"/>
    </xf>
    <xf numFmtId="2" fontId="2" fillId="0" borderId="3" xfId="0" applyNumberFormat="1" applyFont="1" applyFill="1" applyBorder="1" applyAlignment="1">
      <alignment horizontal="right" vertical="distributed" indent="2"/>
    </xf>
    <xf numFmtId="0" fontId="1" fillId="0" borderId="3" xfId="0" applyNumberFormat="1" applyFont="1" applyFill="1" applyBorder="1" applyAlignment="1">
      <alignment horizontal="right" vertical="distributed" indent="2"/>
    </xf>
    <xf numFmtId="166" fontId="1" fillId="0" borderId="3" xfId="0" applyNumberFormat="1" applyFont="1" applyFill="1" applyBorder="1" applyAlignment="1">
      <alignment horizontal="right" vertical="distributed" indent="2"/>
    </xf>
    <xf numFmtId="167" fontId="1" fillId="0" borderId="3" xfId="0" applyNumberFormat="1" applyFont="1" applyFill="1" applyBorder="1" applyAlignment="1">
      <alignment horizontal="right" vertical="distributed" indent="2"/>
    </xf>
    <xf numFmtId="165" fontId="1" fillId="0" borderId="3" xfId="0" applyNumberFormat="1" applyFont="1" applyFill="1" applyBorder="1"/>
    <xf numFmtId="165" fontId="1" fillId="0" borderId="3" xfId="0" applyNumberFormat="1" applyFont="1" applyFill="1" applyBorder="1" applyAlignment="1">
      <alignment horizontal="right" vertical="distributed" indent="2"/>
    </xf>
    <xf numFmtId="0" fontId="1" fillId="0" borderId="3" xfId="0" applyFont="1" applyFill="1" applyBorder="1"/>
    <xf numFmtId="0" fontId="1" fillId="0" borderId="3" xfId="0" applyFont="1" applyFill="1" applyBorder="1" applyAlignment="1">
      <alignment horizontal="right" vertical="distributed" indent="2"/>
    </xf>
    <xf numFmtId="3" fontId="8" fillId="0" borderId="0" xfId="0" applyNumberFormat="1" applyFont="1" applyFill="1" applyBorder="1" applyAlignment="1">
      <alignment vertical="distributed"/>
    </xf>
    <xf numFmtId="4" fontId="0" fillId="0" borderId="0" xfId="0" applyNumberFormat="1"/>
    <xf numFmtId="0" fontId="1" fillId="0" borderId="0" xfId="0" applyFont="1" applyFill="1" applyAlignment="1">
      <alignment vertical="justify" wrapText="1"/>
    </xf>
    <xf numFmtId="3" fontId="0" fillId="0" borderId="0" xfId="0" applyNumberFormat="1" applyFill="1"/>
    <xf numFmtId="0" fontId="9" fillId="0" borderId="0" xfId="0" applyFont="1" applyFill="1" applyAlignment="1">
      <alignment horizontal="center"/>
    </xf>
    <xf numFmtId="0" fontId="2" fillId="0" borderId="0" xfId="0" applyFont="1" applyAlignment="1">
      <alignment horizontal="justify" vertical="justify" wrapText="1"/>
    </xf>
    <xf numFmtId="0" fontId="0" fillId="0" borderId="0" xfId="0" applyAlignment="1">
      <alignment horizontal="left" vertical="top" wrapText="1"/>
    </xf>
    <xf numFmtId="0" fontId="2" fillId="0" borderId="6"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0" borderId="0" xfId="0" applyFont="1" applyAlignment="1">
      <alignment horizontal="justify" vertical="justify" wrapText="1"/>
    </xf>
    <xf numFmtId="0" fontId="0" fillId="0" borderId="0" xfId="0" applyAlignment="1">
      <alignment horizontal="justify" vertical="justify" wrapText="1"/>
    </xf>
    <xf numFmtId="0" fontId="2" fillId="5" borderId="3" xfId="0" applyFont="1" applyFill="1" applyBorder="1" applyAlignment="1">
      <alignment horizontal="center" vertical="top" wrapText="1"/>
    </xf>
    <xf numFmtId="0" fontId="4" fillId="5" borderId="0" xfId="0" applyFont="1" applyFill="1" applyBorder="1" applyAlignment="1">
      <alignment horizontal="center"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8" fillId="0" borderId="6" xfId="0" applyFont="1" applyFill="1" applyBorder="1" applyAlignment="1">
      <alignment horizontal="center"/>
    </xf>
    <xf numFmtId="0" fontId="8" fillId="0" borderId="1" xfId="0" applyFont="1" applyFill="1" applyBorder="1" applyAlignment="1">
      <alignment horizontal="center"/>
    </xf>
    <xf numFmtId="0" fontId="8" fillId="0" borderId="5" xfId="0" applyFont="1" applyFill="1" applyBorder="1" applyAlignment="1">
      <alignment horizontal="center"/>
    </xf>
    <xf numFmtId="0" fontId="8" fillId="4" borderId="6" xfId="0" applyFont="1" applyFill="1" applyBorder="1" applyAlignment="1">
      <alignment horizontal="center"/>
    </xf>
    <xf numFmtId="0" fontId="8" fillId="4" borderId="1" xfId="0" applyFont="1" applyFill="1" applyBorder="1" applyAlignment="1">
      <alignment horizontal="center"/>
    </xf>
    <xf numFmtId="0" fontId="2" fillId="0"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0" xfId="0" applyFont="1" applyAlignment="1">
      <alignment horizontal="justify" vertical="justify" wrapText="1"/>
    </xf>
    <xf numFmtId="3" fontId="16" fillId="0" borderId="10" xfId="0" applyNumberFormat="1" applyFont="1" applyFill="1" applyBorder="1" applyAlignment="1">
      <alignment horizontal="center" vertical="center" wrapText="1"/>
    </xf>
    <xf numFmtId="3" fontId="16" fillId="0" borderId="7" xfId="0" applyNumberFormat="1" applyFont="1" applyFill="1" applyBorder="1" applyAlignment="1">
      <alignment horizontal="center" vertical="center" wrapText="1"/>
    </xf>
    <xf numFmtId="2" fontId="17" fillId="0" borderId="7" xfId="0" applyNumberFormat="1" applyFont="1" applyFill="1" applyBorder="1" applyAlignment="1">
      <alignment horizontal="center" vertical="center" wrapText="1"/>
    </xf>
    <xf numFmtId="2" fontId="17" fillId="0" borderId="4"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Border="1" applyAlignment="1">
      <alignment horizontal="center" vertical="distributed" wrapText="1"/>
    </xf>
    <xf numFmtId="0" fontId="17" fillId="0" borderId="2" xfId="0" applyFont="1" applyBorder="1" applyAlignment="1">
      <alignment horizontal="center" vertical="distributed" wrapText="1"/>
    </xf>
    <xf numFmtId="0" fontId="17" fillId="0" borderId="1" xfId="0" applyFont="1" applyBorder="1" applyAlignment="1">
      <alignment horizontal="center" vertical="distributed" wrapText="1"/>
    </xf>
    <xf numFmtId="0" fontId="17" fillId="0" borderId="5" xfId="0" applyFont="1" applyBorder="1" applyAlignment="1">
      <alignment horizontal="center" vertical="distributed" wrapText="1"/>
    </xf>
    <xf numFmtId="0" fontId="16" fillId="0" borderId="10" xfId="0" applyFont="1" applyFill="1" applyBorder="1" applyAlignment="1">
      <alignment horizontal="center" vertical="center" wrapText="1"/>
    </xf>
    <xf numFmtId="0" fontId="17" fillId="0" borderId="9" xfId="0" applyFont="1" applyBorder="1" applyAlignment="1">
      <alignment horizontal="left" vertical="center" wrapText="1"/>
    </xf>
    <xf numFmtId="0" fontId="0" fillId="0" borderId="9" xfId="0" applyBorder="1"/>
    <xf numFmtId="0" fontId="0" fillId="0" borderId="8" xfId="0" applyBorder="1"/>
    <xf numFmtId="0" fontId="0" fillId="0" borderId="1" xfId="0" applyBorder="1"/>
    <xf numFmtId="0" fontId="0" fillId="0" borderId="5" xfId="0" applyBorder="1"/>
    <xf numFmtId="0" fontId="0" fillId="0" borderId="0" xfId="0" applyAlignment="1">
      <alignment horizontal="justify" vertical="distributed" wrapText="1"/>
    </xf>
    <xf numFmtId="0" fontId="17" fillId="0" borderId="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 fillId="0" borderId="0" xfId="0" applyFont="1" applyFill="1" applyAlignment="1">
      <alignment horizontal="justify" vertical="justify" wrapText="1"/>
    </xf>
    <xf numFmtId="0" fontId="1" fillId="2" borderId="11" xfId="0" applyFont="1" applyFill="1" applyBorder="1" applyAlignment="1">
      <alignment horizontal="justify" vertical="justify" wrapText="1"/>
    </xf>
    <xf numFmtId="0" fontId="1" fillId="2" borderId="12" xfId="0" applyFont="1" applyFill="1" applyBorder="1" applyAlignment="1">
      <alignment horizontal="justify" vertical="justify" wrapText="1"/>
    </xf>
    <xf numFmtId="0" fontId="1" fillId="2" borderId="13" xfId="0" applyFont="1" applyFill="1" applyBorder="1" applyAlignment="1">
      <alignment horizontal="justify" vertical="justify" wrapText="1"/>
    </xf>
    <xf numFmtId="0" fontId="1" fillId="2" borderId="14" xfId="0" applyFont="1" applyFill="1" applyBorder="1" applyAlignment="1">
      <alignment horizontal="justify" vertical="justify" wrapText="1"/>
    </xf>
    <xf numFmtId="0" fontId="1" fillId="2" borderId="0" xfId="0" applyFont="1" applyFill="1" applyBorder="1" applyAlignment="1">
      <alignment horizontal="justify" vertical="justify" wrapText="1"/>
    </xf>
    <xf numFmtId="0" fontId="1" fillId="2" borderId="15" xfId="0" applyFont="1" applyFill="1" applyBorder="1" applyAlignment="1">
      <alignment horizontal="justify" vertical="justify" wrapText="1"/>
    </xf>
    <xf numFmtId="0" fontId="1" fillId="2" borderId="16" xfId="0" applyFont="1" applyFill="1" applyBorder="1" applyAlignment="1">
      <alignment horizontal="justify" vertical="justify" wrapText="1"/>
    </xf>
    <xf numFmtId="0" fontId="1" fillId="2" borderId="17" xfId="0" applyFont="1" applyFill="1" applyBorder="1" applyAlignment="1">
      <alignment horizontal="justify" vertical="justify" wrapText="1"/>
    </xf>
    <xf numFmtId="0" fontId="1" fillId="2" borderId="18" xfId="0" applyFont="1" applyFill="1" applyBorder="1" applyAlignment="1">
      <alignment horizontal="justify" vertical="justify" wrapText="1"/>
    </xf>
    <xf numFmtId="0" fontId="0" fillId="0" borderId="0" xfId="0" applyAlignment="1">
      <alignment horizontal="justify" vertical="justify"/>
    </xf>
    <xf numFmtId="0" fontId="2" fillId="0" borderId="0" xfId="0" applyFont="1" applyFill="1" applyAlignment="1">
      <alignment horizontal="center"/>
    </xf>
    <xf numFmtId="49" fontId="24" fillId="0" borderId="0" xfId="0" applyNumberFormat="1" applyFont="1" applyFill="1" applyAlignment="1">
      <alignment horizontal="justify" vertical="justify" wrapText="1"/>
    </xf>
    <xf numFmtId="0" fontId="26" fillId="0" borderId="0" xfId="0" applyFont="1" applyAlignment="1">
      <alignment horizontal="center"/>
    </xf>
  </cellXfs>
  <cellStyles count="1">
    <cellStyle name="Standard"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activeCell="D32" sqref="D32"/>
    </sheetView>
  </sheetViews>
  <sheetFormatPr baseColWidth="10" defaultRowHeight="12.75" x14ac:dyDescent="0.2"/>
  <cols>
    <col min="1" max="1" width="40.42578125" customWidth="1"/>
    <col min="2" max="2" width="42.28515625" customWidth="1"/>
    <col min="3" max="3" width="8.28515625" customWidth="1"/>
    <col min="4" max="4" width="10.42578125" customWidth="1"/>
    <col min="6" max="6" width="6.5703125" customWidth="1"/>
    <col min="7" max="9" width="7" customWidth="1"/>
  </cols>
  <sheetData>
    <row r="1" spans="1:14" ht="15.75" x14ac:dyDescent="0.25">
      <c r="A1" s="58" t="s">
        <v>75</v>
      </c>
    </row>
    <row r="2" spans="1:14" x14ac:dyDescent="0.2">
      <c r="C2" s="44"/>
      <c r="G2" s="44"/>
    </row>
    <row r="3" spans="1:14" x14ac:dyDescent="0.2">
      <c r="A3" s="5" t="s">
        <v>125</v>
      </c>
      <c r="B3" s="11"/>
      <c r="C3" s="127">
        <v>63826</v>
      </c>
    </row>
    <row r="4" spans="1:14" x14ac:dyDescent="0.2">
      <c r="A4" s="5"/>
      <c r="B4" s="11"/>
      <c r="C4" s="82" t="s">
        <v>80</v>
      </c>
      <c r="D4" s="32"/>
      <c r="F4" s="72">
        <f>+C3/280</f>
        <v>227.95</v>
      </c>
      <c r="G4" t="s">
        <v>126</v>
      </c>
    </row>
    <row r="5" spans="1:14" x14ac:dyDescent="0.2">
      <c r="A5" s="5"/>
      <c r="B5" s="11"/>
      <c r="C5" s="32"/>
      <c r="D5" s="32"/>
      <c r="F5" s="72"/>
    </row>
    <row r="6" spans="1:14" x14ac:dyDescent="0.2">
      <c r="A6" s="115" t="s">
        <v>45</v>
      </c>
      <c r="B6" s="97" t="s">
        <v>81</v>
      </c>
      <c r="C6" s="143">
        <v>2352</v>
      </c>
      <c r="E6" s="11"/>
      <c r="F6" s="11"/>
      <c r="I6" s="11"/>
      <c r="J6" s="11"/>
      <c r="K6" s="11"/>
      <c r="L6" s="11"/>
      <c r="M6" s="11"/>
      <c r="N6" s="11"/>
    </row>
    <row r="7" spans="1:14" x14ac:dyDescent="0.2">
      <c r="A7" s="73"/>
      <c r="B7" s="74"/>
      <c r="C7" s="81" t="s">
        <v>80</v>
      </c>
      <c r="D7" s="45"/>
      <c r="E7" s="11"/>
      <c r="F7" s="71">
        <f>+C6/280</f>
        <v>8.4</v>
      </c>
      <c r="G7" s="11" t="s">
        <v>126</v>
      </c>
      <c r="H7" s="11"/>
      <c r="I7" s="11"/>
      <c r="J7" s="11"/>
      <c r="K7" s="11"/>
      <c r="L7" s="11"/>
      <c r="M7" s="11"/>
      <c r="N7" s="11"/>
    </row>
    <row r="8" spans="1:14" x14ac:dyDescent="0.2">
      <c r="A8" s="12"/>
      <c r="B8" s="11"/>
      <c r="C8" s="21"/>
      <c r="D8" s="32"/>
      <c r="G8" s="33"/>
    </row>
    <row r="9" spans="1:14" x14ac:dyDescent="0.2">
      <c r="C9" s="147" t="s">
        <v>116</v>
      </c>
      <c r="D9" s="147"/>
    </row>
    <row r="10" spans="1:14" x14ac:dyDescent="0.2">
      <c r="C10" s="44"/>
      <c r="D10" s="44"/>
    </row>
    <row r="11" spans="1:14" x14ac:dyDescent="0.2">
      <c r="A11" s="5" t="s">
        <v>55</v>
      </c>
      <c r="C11" s="24">
        <v>445426</v>
      </c>
      <c r="D11" s="16" t="s">
        <v>43</v>
      </c>
      <c r="G11" s="119"/>
      <c r="J11" s="24"/>
    </row>
    <row r="12" spans="1:14" x14ac:dyDescent="0.2">
      <c r="C12" s="84"/>
      <c r="D12" s="6"/>
      <c r="J12" s="84"/>
    </row>
    <row r="13" spans="1:14" x14ac:dyDescent="0.2">
      <c r="A13" s="5" t="s">
        <v>30</v>
      </c>
      <c r="B13" s="5"/>
      <c r="C13" s="24">
        <v>441315</v>
      </c>
      <c r="D13" s="16" t="s">
        <v>43</v>
      </c>
      <c r="J13" s="24"/>
    </row>
    <row r="14" spans="1:14" x14ac:dyDescent="0.2">
      <c r="A14" s="12"/>
      <c r="B14" s="11"/>
      <c r="C14" s="21"/>
      <c r="D14" s="34"/>
    </row>
    <row r="15" spans="1:14" x14ac:dyDescent="0.2">
      <c r="A15" s="94" t="s">
        <v>99</v>
      </c>
      <c r="B15" s="5"/>
      <c r="C15" s="15"/>
      <c r="D15" s="35"/>
    </row>
    <row r="16" spans="1:14" ht="17.45" customHeight="1" x14ac:dyDescent="0.2">
      <c r="A16" s="88" t="s">
        <v>128</v>
      </c>
      <c r="B16" s="74"/>
      <c r="C16" s="129">
        <v>106409</v>
      </c>
      <c r="D16" s="117" t="s">
        <v>43</v>
      </c>
      <c r="G16" s="121"/>
    </row>
    <row r="17" spans="1:10" ht="25.5" x14ac:dyDescent="0.2">
      <c r="A17" s="101" t="s">
        <v>108</v>
      </c>
      <c r="B17" s="97" t="s">
        <v>109</v>
      </c>
      <c r="C17" s="131">
        <v>81959</v>
      </c>
      <c r="D17" s="116" t="s">
        <v>43</v>
      </c>
    </row>
    <row r="18" spans="1:10" x14ac:dyDescent="0.2">
      <c r="A18" s="98"/>
      <c r="B18" s="97" t="s">
        <v>110</v>
      </c>
      <c r="C18" s="131">
        <v>8994</v>
      </c>
      <c r="D18" s="90" t="s">
        <v>43</v>
      </c>
    </row>
    <row r="19" spans="1:10" x14ac:dyDescent="0.2">
      <c r="A19" s="98"/>
      <c r="B19" s="97" t="s">
        <v>111</v>
      </c>
      <c r="C19" s="131">
        <v>3054</v>
      </c>
      <c r="D19" s="90" t="s">
        <v>43</v>
      </c>
      <c r="I19" s="120"/>
    </row>
    <row r="20" spans="1:10" hidden="1" x14ac:dyDescent="0.2">
      <c r="A20" s="89" t="s">
        <v>105</v>
      </c>
      <c r="B20" s="5"/>
      <c r="C20" s="100">
        <v>14988</v>
      </c>
      <c r="D20" s="90" t="s">
        <v>43</v>
      </c>
    </row>
    <row r="21" spans="1:10" hidden="1" x14ac:dyDescent="0.2">
      <c r="A21" s="89" t="s">
        <v>107</v>
      </c>
      <c r="B21" s="5"/>
      <c r="C21" s="100">
        <v>14388</v>
      </c>
      <c r="D21" s="90" t="s">
        <v>43</v>
      </c>
    </row>
    <row r="22" spans="1:10" hidden="1" x14ac:dyDescent="0.2">
      <c r="A22" s="89" t="s">
        <v>106</v>
      </c>
      <c r="C22" s="99">
        <v>90853</v>
      </c>
      <c r="D22" s="91" t="s">
        <v>43</v>
      </c>
    </row>
    <row r="23" spans="1:10" x14ac:dyDescent="0.2">
      <c r="A23" s="89"/>
      <c r="C23" s="96"/>
      <c r="D23" s="91"/>
    </row>
    <row r="24" spans="1:10" ht="13.15" customHeight="1" x14ac:dyDescent="0.2">
      <c r="A24" t="s">
        <v>31</v>
      </c>
      <c r="C24" s="24">
        <v>4725</v>
      </c>
      <c r="D24" s="35" t="s">
        <v>43</v>
      </c>
      <c r="J24" s="86"/>
    </row>
    <row r="25" spans="1:10" x14ac:dyDescent="0.2">
      <c r="A25" t="s">
        <v>100</v>
      </c>
      <c r="B25" s="38"/>
      <c r="C25" s="24">
        <v>11627</v>
      </c>
      <c r="D25" s="35" t="s">
        <v>43</v>
      </c>
      <c r="J25" s="86"/>
    </row>
    <row r="26" spans="1:10" x14ac:dyDescent="0.2">
      <c r="A26" t="s">
        <v>76</v>
      </c>
      <c r="B26" s="38"/>
      <c r="C26" s="24">
        <v>4</v>
      </c>
      <c r="D26" s="35" t="s">
        <v>43</v>
      </c>
      <c r="J26" s="86"/>
    </row>
    <row r="27" spans="1:10" x14ac:dyDescent="0.2">
      <c r="A27" t="s">
        <v>77</v>
      </c>
      <c r="B27" s="38"/>
      <c r="C27" s="24">
        <v>12</v>
      </c>
      <c r="D27" s="35" t="s">
        <v>43</v>
      </c>
      <c r="J27" s="86"/>
    </row>
    <row r="28" spans="1:10" x14ac:dyDescent="0.2">
      <c r="A28" t="s">
        <v>79</v>
      </c>
      <c r="B28" s="38"/>
      <c r="C28" s="24">
        <v>12.82</v>
      </c>
      <c r="D28" s="35" t="s">
        <v>43</v>
      </c>
      <c r="J28" s="86"/>
    </row>
    <row r="29" spans="1:10" x14ac:dyDescent="0.2">
      <c r="A29" t="s">
        <v>78</v>
      </c>
      <c r="B29" s="38"/>
      <c r="C29" s="24">
        <v>265</v>
      </c>
      <c r="D29" s="35" t="s">
        <v>43</v>
      </c>
      <c r="J29" s="86"/>
    </row>
    <row r="30" spans="1:10" x14ac:dyDescent="0.2">
      <c r="A30" t="s">
        <v>101</v>
      </c>
      <c r="B30" s="38"/>
      <c r="C30" s="24">
        <v>262</v>
      </c>
      <c r="D30" s="35" t="s">
        <v>43</v>
      </c>
      <c r="J30" s="86"/>
    </row>
    <row r="31" spans="1:10" x14ac:dyDescent="0.2">
      <c r="A31" t="s">
        <v>102</v>
      </c>
      <c r="B31" s="38"/>
      <c r="C31" s="24">
        <v>2810</v>
      </c>
      <c r="D31" s="35" t="s">
        <v>43</v>
      </c>
      <c r="J31" s="86"/>
    </row>
    <row r="32" spans="1:10" x14ac:dyDescent="0.2">
      <c r="A32" s="122" t="s">
        <v>115</v>
      </c>
      <c r="C32" s="24">
        <v>222.24</v>
      </c>
      <c r="D32" s="35" t="s">
        <v>43</v>
      </c>
    </row>
  </sheetData>
  <mergeCells count="1">
    <mergeCell ref="C9:D9"/>
  </mergeCells>
  <phoneticPr fontId="7" type="noConversion"/>
  <pageMargins left="0.39370078740157483" right="0.39370078740157483" top="0.39370078740157483" bottom="0.39370078740157483" header="0.51181102362204722" footer="0.51181102362204722"/>
  <pageSetup paperSize="9" scale="76"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H32" sqref="H32"/>
    </sheetView>
  </sheetViews>
  <sheetFormatPr baseColWidth="10" defaultRowHeight="12.75" x14ac:dyDescent="0.2"/>
  <cols>
    <col min="1" max="1" width="26.5703125" customWidth="1"/>
    <col min="2" max="2" width="17.7109375" customWidth="1"/>
    <col min="3" max="3" width="19.7109375" customWidth="1"/>
    <col min="4" max="4" width="26.5703125" customWidth="1"/>
    <col min="5" max="5" width="14" customWidth="1"/>
    <col min="6" max="6" width="13.85546875" customWidth="1"/>
    <col min="7" max="7" width="22" customWidth="1"/>
  </cols>
  <sheetData>
    <row r="1" spans="1:9" ht="15.75" x14ac:dyDescent="0.25">
      <c r="A1" s="58" t="s">
        <v>92</v>
      </c>
      <c r="B1" s="5"/>
    </row>
    <row r="3" spans="1:9" x14ac:dyDescent="0.2">
      <c r="A3" s="27"/>
      <c r="B3" s="27"/>
      <c r="C3" s="27"/>
      <c r="D3" s="27"/>
      <c r="E3" s="27"/>
      <c r="F3" s="27"/>
      <c r="G3" s="27"/>
      <c r="H3" s="29"/>
    </row>
    <row r="4" spans="1:9" ht="15.75" x14ac:dyDescent="0.25">
      <c r="A4" s="1" t="s">
        <v>9</v>
      </c>
      <c r="B4" s="1"/>
      <c r="C4" s="1"/>
      <c r="D4" s="1"/>
    </row>
    <row r="5" spans="1:9" ht="15.75" x14ac:dyDescent="0.25">
      <c r="A5" s="1"/>
      <c r="B5" s="1"/>
      <c r="C5" s="1"/>
      <c r="D5" s="1"/>
    </row>
    <row r="6" spans="1:9" ht="12.75" customHeight="1" x14ac:dyDescent="0.2">
      <c r="A6" s="154" t="s">
        <v>118</v>
      </c>
      <c r="B6" s="155"/>
      <c r="C6" s="155"/>
      <c r="D6" s="155"/>
      <c r="E6" s="155"/>
      <c r="F6" s="155"/>
      <c r="G6" s="155"/>
    </row>
    <row r="7" spans="1:9" x14ac:dyDescent="0.2">
      <c r="A7" s="155"/>
      <c r="B7" s="155"/>
      <c r="C7" s="155"/>
      <c r="D7" s="155"/>
      <c r="E7" s="155"/>
      <c r="F7" s="155"/>
      <c r="G7" s="155"/>
    </row>
    <row r="8" spans="1:9" x14ac:dyDescent="0.2">
      <c r="A8" s="155"/>
      <c r="B8" s="155"/>
      <c r="C8" s="155"/>
      <c r="D8" s="155"/>
      <c r="E8" s="155"/>
      <c r="F8" s="155"/>
      <c r="G8" s="155"/>
    </row>
    <row r="9" spans="1:9" x14ac:dyDescent="0.2">
      <c r="A9" s="27"/>
      <c r="B9" s="27"/>
      <c r="C9" s="27"/>
      <c r="D9" s="27"/>
      <c r="E9" s="27"/>
      <c r="F9" s="27"/>
      <c r="G9" s="27"/>
    </row>
    <row r="10" spans="1:9" ht="39.75" customHeight="1" x14ac:dyDescent="0.2">
      <c r="A10" s="158" t="s">
        <v>1</v>
      </c>
      <c r="B10" s="165" t="s">
        <v>10</v>
      </c>
      <c r="C10" s="166"/>
      <c r="D10" s="166"/>
      <c r="E10" s="167"/>
      <c r="F10" s="156" t="s">
        <v>91</v>
      </c>
      <c r="G10" s="157"/>
    </row>
    <row r="11" spans="1:9" x14ac:dyDescent="0.2">
      <c r="A11" s="159"/>
      <c r="B11" s="160" t="s">
        <v>6</v>
      </c>
      <c r="C11" s="161"/>
      <c r="D11" s="160" t="s">
        <v>7</v>
      </c>
      <c r="E11" s="162"/>
      <c r="F11" s="163" t="s">
        <v>58</v>
      </c>
      <c r="G11" s="164"/>
    </row>
    <row r="12" spans="1:9" ht="14.25" x14ac:dyDescent="0.2">
      <c r="A12" s="2" t="s">
        <v>2</v>
      </c>
      <c r="B12" s="76">
        <v>20</v>
      </c>
      <c r="C12" s="40" t="s">
        <v>11</v>
      </c>
      <c r="D12" s="76">
        <v>5</v>
      </c>
      <c r="E12" s="39" t="s">
        <v>11</v>
      </c>
      <c r="F12" s="135">
        <v>0.21</v>
      </c>
      <c r="G12" s="40" t="s">
        <v>11</v>
      </c>
      <c r="I12" s="60"/>
    </row>
    <row r="13" spans="1:9" ht="14.25" x14ac:dyDescent="0.2">
      <c r="A13" s="2" t="s">
        <v>3</v>
      </c>
      <c r="B13" s="76">
        <v>60</v>
      </c>
      <c r="C13" s="40" t="s">
        <v>11</v>
      </c>
      <c r="D13" s="76">
        <v>10</v>
      </c>
      <c r="E13" s="39" t="s">
        <v>11</v>
      </c>
      <c r="F13" s="135">
        <v>1.91</v>
      </c>
      <c r="G13" s="40" t="s">
        <v>11</v>
      </c>
      <c r="I13" s="60"/>
    </row>
    <row r="14" spans="1:9" ht="15.75" x14ac:dyDescent="0.2">
      <c r="A14" s="2" t="s">
        <v>8</v>
      </c>
      <c r="B14" s="76">
        <v>200</v>
      </c>
      <c r="C14" s="40" t="s">
        <v>11</v>
      </c>
      <c r="D14" s="76">
        <v>50</v>
      </c>
      <c r="E14" s="39" t="s">
        <v>11</v>
      </c>
      <c r="F14" s="135">
        <v>0.5</v>
      </c>
      <c r="G14" s="40" t="s">
        <v>11</v>
      </c>
      <c r="H14" s="87"/>
      <c r="I14" s="60"/>
    </row>
    <row r="15" spans="1:9" ht="15.75" x14ac:dyDescent="0.2">
      <c r="A15" s="25" t="s">
        <v>60</v>
      </c>
      <c r="B15" s="76">
        <v>200</v>
      </c>
      <c r="C15" s="40" t="s">
        <v>25</v>
      </c>
      <c r="D15" s="76">
        <v>100</v>
      </c>
      <c r="E15" s="39" t="s">
        <v>25</v>
      </c>
      <c r="F15" s="135">
        <v>65.27</v>
      </c>
      <c r="G15" s="40" t="s">
        <v>11</v>
      </c>
      <c r="I15" s="60"/>
    </row>
    <row r="16" spans="1:9" ht="14.25" x14ac:dyDescent="0.2">
      <c r="A16" s="2" t="s">
        <v>4</v>
      </c>
      <c r="B16" s="76">
        <v>20</v>
      </c>
      <c r="C16" s="40" t="s">
        <v>11</v>
      </c>
      <c r="D16" s="76">
        <v>10</v>
      </c>
      <c r="E16" s="39" t="s">
        <v>11</v>
      </c>
      <c r="F16" s="135">
        <v>0.81</v>
      </c>
      <c r="G16" s="40" t="s">
        <v>11</v>
      </c>
      <c r="I16" s="60"/>
    </row>
    <row r="17" spans="1:9" ht="14.25" x14ac:dyDescent="0.2">
      <c r="A17" s="2" t="s">
        <v>5</v>
      </c>
      <c r="B17" s="76">
        <v>100</v>
      </c>
      <c r="C17" s="40" t="s">
        <v>11</v>
      </c>
      <c r="D17" s="76">
        <v>50</v>
      </c>
      <c r="E17" s="39" t="s">
        <v>11</v>
      </c>
      <c r="F17" s="135">
        <v>10.36</v>
      </c>
      <c r="G17" s="40" t="s">
        <v>11</v>
      </c>
      <c r="I17" s="60"/>
    </row>
    <row r="18" spans="1:9" ht="15.75" x14ac:dyDescent="0.2">
      <c r="A18" s="2" t="s">
        <v>61</v>
      </c>
      <c r="B18" s="76">
        <v>10</v>
      </c>
      <c r="C18" s="40" t="s">
        <v>26</v>
      </c>
      <c r="D18" s="76">
        <v>5</v>
      </c>
      <c r="E18" s="39" t="s">
        <v>26</v>
      </c>
      <c r="F18" s="135">
        <v>0.14000000000000001</v>
      </c>
      <c r="G18" s="40" t="s">
        <v>11</v>
      </c>
      <c r="I18" s="60"/>
    </row>
    <row r="19" spans="1:9" ht="12.75" customHeight="1" x14ac:dyDescent="0.2">
      <c r="B19" s="148" t="s">
        <v>93</v>
      </c>
      <c r="C19" s="148"/>
      <c r="D19" s="148"/>
      <c r="E19" s="148"/>
    </row>
    <row r="20" spans="1:9" ht="18" customHeight="1" x14ac:dyDescent="0.2">
      <c r="B20" s="148"/>
      <c r="C20" s="148"/>
      <c r="D20" s="148"/>
      <c r="E20" s="148"/>
    </row>
    <row r="21" spans="1:9" x14ac:dyDescent="0.2">
      <c r="B21" s="36"/>
      <c r="C21" s="36"/>
      <c r="D21" s="36"/>
      <c r="E21" s="36"/>
    </row>
    <row r="22" spans="1:9" x14ac:dyDescent="0.2">
      <c r="B22" s="4"/>
      <c r="C22" s="4"/>
      <c r="D22" s="4"/>
      <c r="E22" s="4"/>
    </row>
    <row r="23" spans="1:9" ht="15.75" x14ac:dyDescent="0.25">
      <c r="A23" s="9" t="s">
        <v>12</v>
      </c>
    </row>
    <row r="24" spans="1:9" ht="15.75" x14ac:dyDescent="0.25">
      <c r="A24" s="9"/>
    </row>
    <row r="25" spans="1:9" ht="12.75" customHeight="1" x14ac:dyDescent="0.2">
      <c r="A25" s="149" t="s">
        <v>62</v>
      </c>
      <c r="B25" s="149"/>
      <c r="C25" s="149"/>
      <c r="D25" s="149"/>
      <c r="E25" s="149"/>
    </row>
    <row r="26" spans="1:9" x14ac:dyDescent="0.2">
      <c r="A26" s="3"/>
      <c r="B26" s="3"/>
      <c r="C26" s="3"/>
      <c r="D26" s="3"/>
      <c r="E26" s="3"/>
    </row>
    <row r="27" spans="1:9" ht="39.75" customHeight="1" x14ac:dyDescent="0.2">
      <c r="A27" s="8" t="s">
        <v>1</v>
      </c>
      <c r="B27" s="150" t="s">
        <v>10</v>
      </c>
      <c r="C27" s="151"/>
      <c r="D27" s="152" t="s">
        <v>127</v>
      </c>
      <c r="E27" s="153"/>
    </row>
    <row r="28" spans="1:9" x14ac:dyDescent="0.2">
      <c r="A28" s="10" t="s">
        <v>13</v>
      </c>
      <c r="B28" s="41"/>
      <c r="C28" s="42"/>
      <c r="D28" s="41"/>
      <c r="E28" s="42"/>
      <c r="G28" s="42"/>
      <c r="H28" s="42"/>
      <c r="I28" s="42"/>
    </row>
    <row r="29" spans="1:9" ht="14.25" x14ac:dyDescent="0.2">
      <c r="A29" t="s">
        <v>14</v>
      </c>
      <c r="B29" s="76">
        <v>0.05</v>
      </c>
      <c r="C29" s="40" t="s">
        <v>11</v>
      </c>
      <c r="D29" s="136" t="s">
        <v>119</v>
      </c>
      <c r="E29" s="40" t="s">
        <v>11</v>
      </c>
      <c r="G29" s="42"/>
      <c r="H29" s="61"/>
      <c r="I29" s="42"/>
    </row>
    <row r="30" spans="1:9" ht="14.25" x14ac:dyDescent="0.2">
      <c r="A30" t="s">
        <v>15</v>
      </c>
      <c r="B30" s="76">
        <v>0.05</v>
      </c>
      <c r="C30" s="40" t="s">
        <v>11</v>
      </c>
      <c r="D30" s="137">
        <v>2.9999999999999997E-4</v>
      </c>
      <c r="E30" s="40" t="s">
        <v>11</v>
      </c>
      <c r="G30" s="42"/>
      <c r="H30" s="61"/>
      <c r="I30" s="62"/>
    </row>
    <row r="31" spans="1:9" ht="14.25" x14ac:dyDescent="0.2">
      <c r="A31" t="s">
        <v>16</v>
      </c>
      <c r="B31" s="76" t="s">
        <v>89</v>
      </c>
      <c r="C31" s="40" t="s">
        <v>27</v>
      </c>
      <c r="D31" s="137" t="s">
        <v>120</v>
      </c>
      <c r="E31" s="40" t="s">
        <v>11</v>
      </c>
      <c r="G31" s="42"/>
      <c r="H31" s="61"/>
      <c r="I31" s="42"/>
    </row>
    <row r="32" spans="1:9" ht="14.25" x14ac:dyDescent="0.2">
      <c r="A32" t="s">
        <v>17</v>
      </c>
      <c r="B32" s="76">
        <v>0.5</v>
      </c>
      <c r="C32" s="40" t="s">
        <v>11</v>
      </c>
      <c r="D32" s="138">
        <v>2.9999999999999997E-4</v>
      </c>
      <c r="E32" s="40" t="s">
        <v>11</v>
      </c>
      <c r="G32" s="42"/>
      <c r="H32" s="61"/>
      <c r="I32" s="42"/>
    </row>
    <row r="33" spans="1:9" x14ac:dyDescent="0.2">
      <c r="A33" s="5" t="s">
        <v>18</v>
      </c>
      <c r="B33" s="41"/>
      <c r="C33" s="40"/>
      <c r="D33" s="139"/>
      <c r="E33" s="40"/>
      <c r="F33" s="87"/>
      <c r="G33" s="42"/>
      <c r="H33" s="63"/>
      <c r="I33" s="42"/>
    </row>
    <row r="34" spans="1:9" ht="14.25" x14ac:dyDescent="0.2">
      <c r="A34" t="s">
        <v>19</v>
      </c>
      <c r="B34" s="76">
        <v>0.1</v>
      </c>
      <c r="C34" s="43" t="s">
        <v>59</v>
      </c>
      <c r="D34" s="140">
        <v>5.0000000000000001E-4</v>
      </c>
      <c r="E34" s="43" t="s">
        <v>59</v>
      </c>
      <c r="G34" s="42"/>
      <c r="H34" s="61"/>
      <c r="I34" s="42"/>
    </row>
    <row r="35" spans="1:9" x14ac:dyDescent="0.2">
      <c r="A35" s="5" t="s">
        <v>20</v>
      </c>
      <c r="B35" s="41"/>
      <c r="C35" s="40"/>
      <c r="D35" s="141"/>
      <c r="E35" s="40"/>
      <c r="G35" s="42"/>
      <c r="H35" s="63"/>
      <c r="I35" s="42"/>
    </row>
    <row r="36" spans="1:9" ht="14.25" x14ac:dyDescent="0.2">
      <c r="A36" t="s">
        <v>21</v>
      </c>
      <c r="B36" s="76">
        <v>0.1</v>
      </c>
      <c r="C36" s="40" t="s">
        <v>11</v>
      </c>
      <c r="D36" s="142" t="s">
        <v>121</v>
      </c>
      <c r="E36" s="40" t="s">
        <v>11</v>
      </c>
      <c r="G36" s="42"/>
      <c r="H36" s="61"/>
      <c r="I36" s="42"/>
    </row>
    <row r="37" spans="1:9" ht="14.25" x14ac:dyDescent="0.2">
      <c r="A37" t="s">
        <v>22</v>
      </c>
      <c r="B37" s="76">
        <v>5</v>
      </c>
      <c r="C37" s="40" t="s">
        <v>11</v>
      </c>
      <c r="D37" s="138">
        <v>0.1</v>
      </c>
      <c r="E37" s="40" t="s">
        <v>11</v>
      </c>
      <c r="G37" s="42"/>
      <c r="H37" s="61"/>
      <c r="I37" s="42"/>
    </row>
    <row r="38" spans="1:9" x14ac:dyDescent="0.2">
      <c r="A38" s="5" t="s">
        <v>23</v>
      </c>
      <c r="B38" s="41"/>
      <c r="C38" s="40"/>
      <c r="D38" s="141"/>
      <c r="E38" s="40"/>
      <c r="G38" s="42"/>
      <c r="H38" s="63"/>
      <c r="I38" s="42"/>
    </row>
    <row r="39" spans="1:9" ht="14.25" x14ac:dyDescent="0.2">
      <c r="A39" t="s">
        <v>24</v>
      </c>
      <c r="B39" s="76" t="s">
        <v>90</v>
      </c>
      <c r="C39" s="40" t="s">
        <v>27</v>
      </c>
      <c r="D39" s="142" t="s">
        <v>122</v>
      </c>
      <c r="E39" s="40" t="s">
        <v>11</v>
      </c>
      <c r="G39" s="42"/>
      <c r="H39" s="61"/>
      <c r="I39" s="42"/>
    </row>
    <row r="40" spans="1:9" x14ac:dyDescent="0.2">
      <c r="B40" s="7"/>
      <c r="C40" s="7"/>
    </row>
    <row r="41" spans="1:9" x14ac:dyDescent="0.2">
      <c r="B41" s="5" t="s">
        <v>28</v>
      </c>
    </row>
    <row r="42" spans="1:9" x14ac:dyDescent="0.2">
      <c r="B42" s="5"/>
    </row>
  </sheetData>
  <mergeCells count="11">
    <mergeCell ref="B19:E20"/>
    <mergeCell ref="A25:E25"/>
    <mergeCell ref="B27:C27"/>
    <mergeCell ref="D27:E27"/>
    <mergeCell ref="A6:G8"/>
    <mergeCell ref="F10:G10"/>
    <mergeCell ref="A10:A11"/>
    <mergeCell ref="B11:C11"/>
    <mergeCell ref="D11:E11"/>
    <mergeCell ref="F11:G11"/>
    <mergeCell ref="B10:E10"/>
  </mergeCells>
  <phoneticPr fontId="7" type="noConversion"/>
  <pageMargins left="0.39370078740157483" right="0.39370078740157483" top="0.39370078740157483" bottom="0.39370078740157483" header="0.51181102362204722" footer="0.51181102362204722"/>
  <pageSetup paperSize="9" scale="87"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selection activeCell="K15" sqref="K15"/>
    </sheetView>
  </sheetViews>
  <sheetFormatPr baseColWidth="10" defaultRowHeight="12.75" x14ac:dyDescent="0.2"/>
  <sheetData>
    <row r="1" spans="1:11" ht="15.75" x14ac:dyDescent="0.25">
      <c r="A1" s="58" t="s">
        <v>63</v>
      </c>
    </row>
    <row r="3" spans="1:11" ht="12.75" customHeight="1" x14ac:dyDescent="0.2">
      <c r="A3" s="168" t="s">
        <v>98</v>
      </c>
      <c r="B3" s="155"/>
      <c r="C3" s="155"/>
      <c r="D3" s="155"/>
      <c r="E3" s="155"/>
      <c r="F3" s="155"/>
      <c r="G3" s="155"/>
      <c r="H3" s="155"/>
      <c r="I3" s="155"/>
    </row>
    <row r="4" spans="1:11" x14ac:dyDescent="0.2">
      <c r="A4" s="155"/>
      <c r="B4" s="155"/>
      <c r="C4" s="155"/>
      <c r="D4" s="155"/>
      <c r="E4" s="155"/>
      <c r="F4" s="155"/>
      <c r="G4" s="155"/>
      <c r="H4" s="155"/>
      <c r="I4" s="155"/>
    </row>
    <row r="5" spans="1:11" ht="12.75" customHeight="1" x14ac:dyDescent="0.2">
      <c r="A5" s="155"/>
      <c r="B5" s="155"/>
      <c r="C5" s="155"/>
      <c r="D5" s="155"/>
      <c r="E5" s="155"/>
      <c r="F5" s="155"/>
      <c r="G5" s="155"/>
      <c r="H5" s="155"/>
      <c r="I5" s="155"/>
    </row>
    <row r="6" spans="1:11" x14ac:dyDescent="0.2">
      <c r="A6" s="26"/>
    </row>
    <row r="7" spans="1:11" ht="13.5" customHeight="1" x14ac:dyDescent="0.2">
      <c r="A7" s="182" t="s">
        <v>67</v>
      </c>
      <c r="B7" s="182"/>
      <c r="C7" s="182"/>
      <c r="D7" s="183"/>
      <c r="E7" s="175" t="s">
        <v>64</v>
      </c>
      <c r="F7" s="176"/>
      <c r="G7" s="176"/>
      <c r="H7" s="176"/>
      <c r="I7" s="177"/>
    </row>
    <row r="8" spans="1:11" ht="12.75" customHeight="1" x14ac:dyDescent="0.2">
      <c r="A8" s="184"/>
      <c r="B8" s="184"/>
      <c r="C8" s="184"/>
      <c r="D8" s="185"/>
      <c r="E8" s="53" t="s">
        <v>94</v>
      </c>
      <c r="F8" s="53" t="s">
        <v>96</v>
      </c>
      <c r="G8" s="53" t="s">
        <v>103</v>
      </c>
      <c r="H8" s="53" t="s">
        <v>97</v>
      </c>
      <c r="I8" s="53" t="s">
        <v>95</v>
      </c>
    </row>
    <row r="9" spans="1:11" ht="13.5" customHeight="1" x14ac:dyDescent="0.2">
      <c r="A9" s="187" t="s">
        <v>69</v>
      </c>
      <c r="B9" s="188"/>
      <c r="C9" s="188"/>
      <c r="D9" s="189"/>
      <c r="E9" s="178">
        <v>957</v>
      </c>
      <c r="F9" s="180">
        <v>973</v>
      </c>
      <c r="G9" s="180">
        <v>976</v>
      </c>
      <c r="H9" s="180">
        <v>972</v>
      </c>
      <c r="I9" s="180">
        <v>958</v>
      </c>
    </row>
    <row r="10" spans="1:11" ht="12.75" customHeight="1" x14ac:dyDescent="0.2">
      <c r="A10" s="190"/>
      <c r="B10" s="190"/>
      <c r="C10" s="190"/>
      <c r="D10" s="191"/>
      <c r="E10" s="179"/>
      <c r="F10" s="181"/>
      <c r="G10" s="181"/>
      <c r="H10" s="181"/>
      <c r="I10" s="181"/>
      <c r="K10" s="87"/>
    </row>
    <row r="11" spans="1:11" ht="12.75" customHeight="1" x14ac:dyDescent="0.2">
      <c r="A11" s="173" t="s">
        <v>68</v>
      </c>
      <c r="B11" s="173"/>
      <c r="C11" s="173"/>
      <c r="D11" s="174"/>
      <c r="E11" s="186" t="s">
        <v>66</v>
      </c>
      <c r="F11" s="186" t="s">
        <v>66</v>
      </c>
      <c r="G11" s="186" t="s">
        <v>66</v>
      </c>
      <c r="H11" s="186" t="s">
        <v>66</v>
      </c>
      <c r="I11" s="169" t="s">
        <v>66</v>
      </c>
    </row>
    <row r="12" spans="1:11" ht="12.75" customHeight="1" x14ac:dyDescent="0.2">
      <c r="A12" s="173" t="s">
        <v>65</v>
      </c>
      <c r="B12" s="173"/>
      <c r="C12" s="173"/>
      <c r="D12" s="174"/>
      <c r="E12" s="186"/>
      <c r="F12" s="186"/>
      <c r="G12" s="186"/>
      <c r="H12" s="186"/>
      <c r="I12" s="169"/>
    </row>
    <row r="13" spans="1:11" ht="12.75" customHeight="1" x14ac:dyDescent="0.2">
      <c r="A13" s="126"/>
      <c r="B13" s="126"/>
      <c r="C13" s="126"/>
      <c r="D13" s="126"/>
      <c r="E13" s="51"/>
      <c r="F13" s="51"/>
      <c r="G13" s="51"/>
      <c r="H13" s="51"/>
      <c r="I13" s="128"/>
    </row>
    <row r="14" spans="1:11" ht="12.75" customHeight="1" x14ac:dyDescent="0.2">
      <c r="A14" s="192" t="s">
        <v>113</v>
      </c>
      <c r="B14" s="192"/>
      <c r="C14" s="192"/>
      <c r="D14" s="192"/>
      <c r="E14" s="192"/>
      <c r="F14" s="192"/>
      <c r="G14" s="192"/>
      <c r="H14" s="192"/>
      <c r="I14" s="192"/>
    </row>
    <row r="15" spans="1:11" ht="12.75" customHeight="1" x14ac:dyDescent="0.2">
      <c r="A15" s="192"/>
      <c r="B15" s="192"/>
      <c r="C15" s="192"/>
      <c r="D15" s="192"/>
      <c r="E15" s="192"/>
      <c r="F15" s="192"/>
      <c r="G15" s="192"/>
      <c r="H15" s="192"/>
      <c r="I15" s="192"/>
    </row>
    <row r="16" spans="1:11" ht="12.75" customHeight="1" x14ac:dyDescent="0.2">
      <c r="A16" s="28"/>
      <c r="B16" s="28"/>
      <c r="C16" s="28"/>
      <c r="D16" s="28"/>
      <c r="E16" s="51"/>
      <c r="F16" s="51"/>
      <c r="G16" s="51"/>
      <c r="H16" s="51"/>
      <c r="I16" s="51"/>
    </row>
    <row r="17" spans="1:12" ht="12.75" customHeight="1" x14ac:dyDescent="0.2">
      <c r="E17" s="38"/>
      <c r="F17" s="38"/>
      <c r="G17" s="38"/>
      <c r="H17" s="38"/>
      <c r="I17" s="38"/>
    </row>
    <row r="18" spans="1:12" ht="12.75" customHeight="1" x14ac:dyDescent="0.2">
      <c r="A18" s="31" t="s">
        <v>71</v>
      </c>
      <c r="B18" s="31"/>
      <c r="C18" s="31"/>
      <c r="D18" s="31"/>
      <c r="E18" s="52"/>
      <c r="F18" s="52"/>
      <c r="G18" s="52"/>
      <c r="H18" s="52"/>
      <c r="I18" s="52"/>
    </row>
    <row r="19" spans="1:12" x14ac:dyDescent="0.2">
      <c r="A19" s="31"/>
      <c r="B19" s="31"/>
      <c r="C19" s="31"/>
      <c r="D19" s="31"/>
      <c r="E19" s="52"/>
      <c r="F19" s="52"/>
      <c r="G19" s="52"/>
      <c r="H19" s="52"/>
      <c r="I19" s="52"/>
    </row>
    <row r="20" spans="1:12" ht="12.75" customHeight="1" x14ac:dyDescent="0.2">
      <c r="A20" s="182"/>
      <c r="B20" s="182"/>
      <c r="C20" s="182"/>
      <c r="D20" s="183"/>
      <c r="E20" s="193" t="s">
        <v>74</v>
      </c>
      <c r="F20" s="194"/>
      <c r="G20" s="194"/>
      <c r="H20" s="194"/>
      <c r="I20" s="195"/>
    </row>
    <row r="21" spans="1:12" ht="12.75" customHeight="1" x14ac:dyDescent="0.2">
      <c r="A21" s="184"/>
      <c r="B21" s="184"/>
      <c r="C21" s="184"/>
      <c r="D21" s="185"/>
      <c r="E21" s="53" t="s">
        <v>94</v>
      </c>
      <c r="F21" s="53" t="s">
        <v>96</v>
      </c>
      <c r="G21" s="53" t="s">
        <v>103</v>
      </c>
      <c r="H21" s="53" t="s">
        <v>97</v>
      </c>
      <c r="I21" s="53" t="s">
        <v>95</v>
      </c>
    </row>
    <row r="22" spans="1:12" x14ac:dyDescent="0.2">
      <c r="A22" s="187" t="s">
        <v>72</v>
      </c>
      <c r="B22" s="188"/>
      <c r="C22" s="188"/>
      <c r="D22" s="189"/>
      <c r="E22" s="171">
        <v>44.3</v>
      </c>
      <c r="F22" s="171">
        <v>41.41</v>
      </c>
      <c r="G22" s="171">
        <v>45.19</v>
      </c>
      <c r="H22" s="171">
        <v>43.16</v>
      </c>
      <c r="I22" s="171">
        <v>44.97</v>
      </c>
    </row>
    <row r="23" spans="1:12" ht="12.75" customHeight="1" x14ac:dyDescent="0.2">
      <c r="A23" s="190"/>
      <c r="B23" s="190"/>
      <c r="C23" s="190"/>
      <c r="D23" s="191"/>
      <c r="E23" s="172"/>
      <c r="F23" s="172"/>
      <c r="G23" s="172"/>
      <c r="H23" s="172"/>
      <c r="I23" s="172"/>
      <c r="K23" s="87"/>
    </row>
    <row r="24" spans="1:12" x14ac:dyDescent="0.2">
      <c r="A24" s="173" t="s">
        <v>73</v>
      </c>
      <c r="B24" s="173"/>
      <c r="C24" s="173"/>
      <c r="D24" s="174"/>
      <c r="E24" s="170">
        <v>7480</v>
      </c>
      <c r="F24" s="170">
        <v>4516</v>
      </c>
      <c r="G24" s="170">
        <v>6249</v>
      </c>
      <c r="H24" s="170">
        <v>5045</v>
      </c>
      <c r="I24" s="170">
        <v>7123</v>
      </c>
    </row>
    <row r="25" spans="1:12" ht="12.75" customHeight="1" x14ac:dyDescent="0.2">
      <c r="A25" s="173" t="s">
        <v>65</v>
      </c>
      <c r="B25" s="173"/>
      <c r="C25" s="173"/>
      <c r="D25" s="174"/>
      <c r="E25" s="169"/>
      <c r="F25" s="169"/>
      <c r="G25" s="169"/>
      <c r="H25" s="169"/>
      <c r="I25" s="169"/>
    </row>
    <row r="26" spans="1:12" ht="12.75" customHeight="1" x14ac:dyDescent="0.2"/>
    <row r="27" spans="1:12" ht="12.75" customHeight="1" x14ac:dyDescent="0.2"/>
    <row r="28" spans="1:12" ht="12.75" customHeight="1" x14ac:dyDescent="0.2"/>
    <row r="29" spans="1:12" ht="12.75" customHeight="1" x14ac:dyDescent="0.2">
      <c r="A29" s="27"/>
      <c r="B29" s="27"/>
      <c r="C29" s="27"/>
      <c r="D29" s="27"/>
      <c r="E29" s="27"/>
      <c r="F29" s="27"/>
      <c r="G29" s="27"/>
    </row>
    <row r="30" spans="1:12" ht="12.75" customHeight="1" x14ac:dyDescent="0.2">
      <c r="A30" s="27"/>
      <c r="B30" s="27"/>
      <c r="C30" s="27"/>
      <c r="D30" s="27"/>
      <c r="E30" s="27"/>
      <c r="F30" s="27"/>
      <c r="G30" s="27"/>
    </row>
    <row r="32" spans="1:12" ht="15" x14ac:dyDescent="0.2">
      <c r="I32" s="20"/>
      <c r="L32" s="85"/>
    </row>
    <row r="33" spans="7:12" ht="15" x14ac:dyDescent="0.2">
      <c r="G33" s="38"/>
      <c r="H33" s="38"/>
      <c r="I33" s="38"/>
      <c r="J33" s="38"/>
      <c r="L33" s="85"/>
    </row>
    <row r="34" spans="7:12" ht="15" x14ac:dyDescent="0.2">
      <c r="L34" s="85"/>
    </row>
    <row r="35" spans="7:12" ht="15" x14ac:dyDescent="0.2">
      <c r="L35" s="85"/>
    </row>
    <row r="36" spans="7:12" ht="15" x14ac:dyDescent="0.2">
      <c r="L36" s="85"/>
    </row>
  </sheetData>
  <mergeCells count="30">
    <mergeCell ref="A20:D21"/>
    <mergeCell ref="E20:I20"/>
    <mergeCell ref="A22:D23"/>
    <mergeCell ref="E22:E23"/>
    <mergeCell ref="F22:F23"/>
    <mergeCell ref="G11:G12"/>
    <mergeCell ref="A9:D10"/>
    <mergeCell ref="I9:I10"/>
    <mergeCell ref="A14:I15"/>
    <mergeCell ref="E11:E12"/>
    <mergeCell ref="F11:F12"/>
    <mergeCell ref="H11:H12"/>
    <mergeCell ref="A11:D12"/>
    <mergeCell ref="G9:G10"/>
    <mergeCell ref="A3:I5"/>
    <mergeCell ref="I11:I12"/>
    <mergeCell ref="I24:I25"/>
    <mergeCell ref="H24:H25"/>
    <mergeCell ref="G22:G23"/>
    <mergeCell ref="I22:I23"/>
    <mergeCell ref="H22:H23"/>
    <mergeCell ref="A24:D25"/>
    <mergeCell ref="E24:E25"/>
    <mergeCell ref="F24:F25"/>
    <mergeCell ref="G24:G25"/>
    <mergeCell ref="E7:I7"/>
    <mergeCell ref="E9:E10"/>
    <mergeCell ref="F9:F10"/>
    <mergeCell ref="A7:D8"/>
    <mergeCell ref="H9:H10"/>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H15" sqref="H15"/>
    </sheetView>
  </sheetViews>
  <sheetFormatPr baseColWidth="10" defaultRowHeight="12.75" x14ac:dyDescent="0.2"/>
  <cols>
    <col min="1" max="1" width="20.42578125" customWidth="1"/>
    <col min="2" max="2" width="13.42578125" customWidth="1"/>
    <col min="3" max="3" width="14" customWidth="1"/>
    <col min="4" max="4" width="20" customWidth="1"/>
    <col min="5" max="5" width="13.85546875" customWidth="1"/>
  </cols>
  <sheetData>
    <row r="1" spans="1:13" ht="15.75" x14ac:dyDescent="0.25">
      <c r="A1" s="58" t="s">
        <v>39</v>
      </c>
    </row>
    <row r="3" spans="1:13" x14ac:dyDescent="0.2">
      <c r="A3" s="206" t="s">
        <v>0</v>
      </c>
      <c r="B3" s="206"/>
      <c r="C3" s="206"/>
      <c r="D3" s="206"/>
      <c r="E3" s="206"/>
      <c r="F3" s="206"/>
    </row>
    <row r="4" spans="1:13" x14ac:dyDescent="0.2">
      <c r="A4" s="206"/>
      <c r="B4" s="206"/>
      <c r="C4" s="206"/>
      <c r="D4" s="206"/>
      <c r="E4" s="206"/>
      <c r="F4" s="206"/>
    </row>
    <row r="5" spans="1:13" x14ac:dyDescent="0.2">
      <c r="A5" s="30"/>
      <c r="B5" s="30"/>
      <c r="C5" s="30"/>
      <c r="D5" s="30"/>
    </row>
    <row r="6" spans="1:13" x14ac:dyDescent="0.2">
      <c r="C6" s="207"/>
      <c r="D6" s="207"/>
      <c r="E6" s="147"/>
      <c r="F6" s="147"/>
    </row>
    <row r="7" spans="1:13" x14ac:dyDescent="0.2">
      <c r="A7" t="s">
        <v>86</v>
      </c>
    </row>
    <row r="8" spans="1:13" x14ac:dyDescent="0.2">
      <c r="B8" s="20" t="s">
        <v>40</v>
      </c>
      <c r="C8" s="22"/>
      <c r="D8" s="23"/>
      <c r="E8" s="54">
        <v>47.52</v>
      </c>
      <c r="F8" s="23" t="s">
        <v>49</v>
      </c>
    </row>
    <row r="9" spans="1:13" x14ac:dyDescent="0.2">
      <c r="B9" t="s">
        <v>87</v>
      </c>
      <c r="C9" s="15"/>
      <c r="D9" s="17"/>
      <c r="E9" s="55">
        <v>184251.62</v>
      </c>
      <c r="F9" s="17" t="s">
        <v>49</v>
      </c>
    </row>
    <row r="10" spans="1:13" x14ac:dyDescent="0.2">
      <c r="A10" s="20"/>
      <c r="C10" s="22"/>
      <c r="D10" s="23"/>
      <c r="E10" s="54"/>
      <c r="F10" s="23"/>
    </row>
    <row r="11" spans="1:13" x14ac:dyDescent="0.2">
      <c r="A11" s="113" t="s">
        <v>45</v>
      </c>
      <c r="B11" s="114" t="s">
        <v>70</v>
      </c>
      <c r="C11" s="114"/>
      <c r="D11" s="92"/>
      <c r="E11" s="110">
        <v>44406</v>
      </c>
      <c r="F11" s="92" t="s">
        <v>49</v>
      </c>
    </row>
    <row r="12" spans="1:13" x14ac:dyDescent="0.2">
      <c r="A12" s="89"/>
      <c r="B12" s="114" t="s">
        <v>84</v>
      </c>
      <c r="C12" s="114"/>
      <c r="D12" s="92"/>
      <c r="E12" s="112">
        <v>139846</v>
      </c>
      <c r="F12" s="92" t="s">
        <v>49</v>
      </c>
      <c r="H12" s="13"/>
    </row>
    <row r="13" spans="1:13" x14ac:dyDescent="0.2">
      <c r="E13" s="83"/>
      <c r="M13" s="59"/>
    </row>
    <row r="14" spans="1:13" x14ac:dyDescent="0.2">
      <c r="A14" t="s">
        <v>82</v>
      </c>
      <c r="C14" s="11"/>
      <c r="D14" s="19"/>
      <c r="E14" s="68"/>
      <c r="M14" s="38"/>
    </row>
    <row r="15" spans="1:13" x14ac:dyDescent="0.2">
      <c r="A15" s="12"/>
      <c r="B15" s="20" t="s">
        <v>83</v>
      </c>
      <c r="C15" s="20"/>
      <c r="D15" s="19"/>
      <c r="E15" s="55">
        <v>68544</v>
      </c>
      <c r="F15" s="23" t="s">
        <v>49</v>
      </c>
      <c r="H15" s="13"/>
      <c r="M15" s="59"/>
    </row>
    <row r="16" spans="1:13" x14ac:dyDescent="0.2">
      <c r="B16" s="20" t="s">
        <v>41</v>
      </c>
      <c r="C16" s="22"/>
      <c r="D16" s="19"/>
      <c r="E16" s="54">
        <v>5874.75</v>
      </c>
      <c r="F16" s="23" t="s">
        <v>49</v>
      </c>
      <c r="H16" s="13"/>
    </row>
    <row r="17" spans="1:14" x14ac:dyDescent="0.2">
      <c r="A17" s="20"/>
      <c r="B17" s="20"/>
      <c r="C17" s="24"/>
      <c r="D17" s="16"/>
      <c r="E17" s="54"/>
      <c r="F17" s="19"/>
      <c r="G17" s="13"/>
    </row>
    <row r="18" spans="1:14" x14ac:dyDescent="0.2">
      <c r="A18" s="5" t="s">
        <v>42</v>
      </c>
      <c r="E18" s="56">
        <f>E16+E15+E12</f>
        <v>214264.75</v>
      </c>
      <c r="F18" s="16" t="s">
        <v>49</v>
      </c>
    </row>
    <row r="19" spans="1:14" x14ac:dyDescent="0.2">
      <c r="E19" s="56"/>
      <c r="F19" s="16"/>
    </row>
    <row r="20" spans="1:14" x14ac:dyDescent="0.2">
      <c r="A20" s="208" t="s">
        <v>123</v>
      </c>
      <c r="B20" s="208"/>
      <c r="C20" s="208"/>
      <c r="D20" s="208"/>
      <c r="E20" s="208"/>
      <c r="F20" s="208"/>
    </row>
    <row r="21" spans="1:14" x14ac:dyDescent="0.2">
      <c r="A21" s="208"/>
      <c r="B21" s="208"/>
      <c r="C21" s="208"/>
      <c r="D21" s="208"/>
      <c r="E21" s="208"/>
      <c r="F21" s="208"/>
      <c r="N21" s="75"/>
    </row>
    <row r="22" spans="1:14" x14ac:dyDescent="0.2">
      <c r="A22" s="208"/>
      <c r="B22" s="208"/>
      <c r="C22" s="208"/>
      <c r="D22" s="208"/>
      <c r="E22" s="208"/>
      <c r="F22" s="208"/>
      <c r="H22" s="124"/>
    </row>
    <row r="23" spans="1:14" x14ac:dyDescent="0.2">
      <c r="A23" s="208"/>
      <c r="B23" s="208"/>
      <c r="C23" s="208"/>
      <c r="D23" s="208"/>
      <c r="E23" s="208"/>
      <c r="F23" s="208"/>
    </row>
    <row r="24" spans="1:14" x14ac:dyDescent="0.2">
      <c r="A24" s="208"/>
      <c r="B24" s="208"/>
      <c r="C24" s="208"/>
      <c r="D24" s="208"/>
      <c r="E24" s="208"/>
      <c r="F24" s="208"/>
    </row>
    <row r="25" spans="1:14" x14ac:dyDescent="0.2">
      <c r="A25" s="208"/>
      <c r="B25" s="208"/>
      <c r="C25" s="208"/>
      <c r="D25" s="208"/>
      <c r="E25" s="208"/>
      <c r="F25" s="208"/>
      <c r="M25" s="7"/>
    </row>
    <row r="26" spans="1:14" ht="13.5" thickBot="1" x14ac:dyDescent="0.25">
      <c r="A26" s="70"/>
      <c r="B26" s="70"/>
      <c r="C26" s="70"/>
      <c r="D26" s="70"/>
      <c r="E26" s="70"/>
      <c r="F26" s="70"/>
    </row>
    <row r="27" spans="1:14" ht="12" customHeight="1" x14ac:dyDescent="0.2">
      <c r="A27" s="197" t="s">
        <v>124</v>
      </c>
      <c r="B27" s="198"/>
      <c r="C27" s="198"/>
      <c r="D27" s="198"/>
      <c r="E27" s="198"/>
      <c r="F27" s="199"/>
    </row>
    <row r="28" spans="1:14" x14ac:dyDescent="0.2">
      <c r="A28" s="200"/>
      <c r="B28" s="201"/>
      <c r="C28" s="201"/>
      <c r="D28" s="201"/>
      <c r="E28" s="201"/>
      <c r="F28" s="202"/>
    </row>
    <row r="29" spans="1:14" ht="12.75" customHeight="1" x14ac:dyDescent="0.2">
      <c r="A29" s="200"/>
      <c r="B29" s="201"/>
      <c r="C29" s="201"/>
      <c r="D29" s="201"/>
      <c r="E29" s="201"/>
      <c r="F29" s="202"/>
      <c r="H29" s="125"/>
    </row>
    <row r="30" spans="1:14" ht="12.75" customHeight="1" x14ac:dyDescent="0.2">
      <c r="A30" s="200"/>
      <c r="B30" s="201"/>
      <c r="C30" s="201"/>
      <c r="D30" s="201"/>
      <c r="E30" s="201"/>
      <c r="F30" s="202"/>
    </row>
    <row r="31" spans="1:14" ht="15.6" customHeight="1" thickBot="1" x14ac:dyDescent="0.25">
      <c r="A31" s="203"/>
      <c r="B31" s="204"/>
      <c r="C31" s="204"/>
      <c r="D31" s="204"/>
      <c r="E31" s="204"/>
      <c r="F31" s="205"/>
    </row>
    <row r="32" spans="1:14" x14ac:dyDescent="0.2">
      <c r="A32" s="70"/>
      <c r="B32" s="70"/>
      <c r="C32" s="70"/>
      <c r="D32" s="70"/>
      <c r="E32" s="70"/>
      <c r="F32" s="70"/>
    </row>
    <row r="33" spans="1:8" ht="12.75" customHeight="1" x14ac:dyDescent="0.2">
      <c r="A33" s="196" t="s">
        <v>129</v>
      </c>
      <c r="B33" s="196"/>
      <c r="C33" s="196"/>
      <c r="D33" s="196"/>
      <c r="E33" s="196"/>
      <c r="F33" s="196"/>
    </row>
    <row r="34" spans="1:8" x14ac:dyDescent="0.2">
      <c r="A34" s="196"/>
      <c r="B34" s="196"/>
      <c r="C34" s="196"/>
      <c r="D34" s="196"/>
      <c r="E34" s="196"/>
      <c r="F34" s="196"/>
    </row>
    <row r="35" spans="1:8" x14ac:dyDescent="0.2">
      <c r="A35" s="196"/>
      <c r="B35" s="196"/>
      <c r="C35" s="196"/>
      <c r="D35" s="196"/>
      <c r="E35" s="196"/>
      <c r="F35" s="196"/>
    </row>
    <row r="36" spans="1:8" x14ac:dyDescent="0.2">
      <c r="A36" s="196"/>
      <c r="B36" s="196"/>
      <c r="C36" s="196"/>
      <c r="D36" s="196"/>
      <c r="E36" s="196"/>
      <c r="F36" s="196"/>
      <c r="H36" s="123"/>
    </row>
    <row r="37" spans="1:8" x14ac:dyDescent="0.2">
      <c r="A37" s="196"/>
      <c r="B37" s="196"/>
      <c r="C37" s="196"/>
      <c r="D37" s="196"/>
      <c r="E37" s="196"/>
      <c r="F37" s="196"/>
      <c r="H37" s="38"/>
    </row>
    <row r="38" spans="1:8" x14ac:dyDescent="0.2">
      <c r="A38" s="145"/>
      <c r="B38" s="145"/>
      <c r="C38" s="145"/>
      <c r="D38" s="145"/>
      <c r="E38" s="145"/>
      <c r="F38" s="145"/>
    </row>
    <row r="39" spans="1:8" x14ac:dyDescent="0.2">
      <c r="A39" s="145"/>
      <c r="B39" s="145"/>
      <c r="C39" s="145"/>
      <c r="D39" s="145"/>
      <c r="E39" s="145"/>
      <c r="F39" s="145"/>
    </row>
    <row r="40" spans="1:8" x14ac:dyDescent="0.2">
      <c r="A40" s="145"/>
      <c r="B40" s="145"/>
      <c r="C40" s="145"/>
      <c r="D40" s="145"/>
      <c r="E40" s="145"/>
      <c r="F40" s="145"/>
    </row>
  </sheetData>
  <mergeCells count="6">
    <mergeCell ref="A33:F37"/>
    <mergeCell ref="A27:F31"/>
    <mergeCell ref="A3:F4"/>
    <mergeCell ref="C6:D6"/>
    <mergeCell ref="E6:F6"/>
    <mergeCell ref="A20:F25"/>
  </mergeCells>
  <phoneticPr fontId="7" type="noConversion"/>
  <pageMargins left="0.39370078740157483" right="0.39370078740157483" top="0.39370078740157483" bottom="0.39370078740157483" header="0.51181102362204722" footer="0.51181102362204722"/>
  <pageSetup paperSize="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workbookViewId="0">
      <selection activeCell="D28" sqref="D28"/>
    </sheetView>
  </sheetViews>
  <sheetFormatPr baseColWidth="10" defaultRowHeight="12.75" x14ac:dyDescent="0.2"/>
  <cols>
    <col min="1" max="1" width="45.5703125" customWidth="1"/>
    <col min="2" max="2" width="37.7109375" customWidth="1"/>
    <col min="3" max="3" width="19" style="13" customWidth="1"/>
    <col min="4" max="4" width="22.140625" customWidth="1"/>
    <col min="5" max="5" width="21.85546875" customWidth="1"/>
    <col min="6" max="6" width="16" customWidth="1"/>
    <col min="9" max="9" width="23.85546875" customWidth="1"/>
  </cols>
  <sheetData>
    <row r="1" spans="1:11" ht="15.75" x14ac:dyDescent="0.25">
      <c r="A1" s="58" t="s">
        <v>29</v>
      </c>
      <c r="B1" s="1"/>
    </row>
    <row r="3" spans="1:11" x14ac:dyDescent="0.2">
      <c r="C3" s="209" t="s">
        <v>117</v>
      </c>
      <c r="D3" s="209"/>
      <c r="E3" s="209" t="s">
        <v>44</v>
      </c>
      <c r="F3" s="209"/>
    </row>
    <row r="4" spans="1:11" x14ac:dyDescent="0.2">
      <c r="C4" s="6"/>
      <c r="D4" s="6"/>
      <c r="E4" s="6"/>
      <c r="F4" s="6"/>
    </row>
    <row r="5" spans="1:11" x14ac:dyDescent="0.2">
      <c r="A5" s="5" t="s">
        <v>55</v>
      </c>
      <c r="C5" s="77">
        <f>+'Abfälle und Transport'!C11</f>
        <v>445426</v>
      </c>
      <c r="D5" s="16" t="s">
        <v>43</v>
      </c>
      <c r="E5" s="6"/>
      <c r="F5" s="6"/>
    </row>
    <row r="6" spans="1:11" x14ac:dyDescent="0.2">
      <c r="C6" s="118"/>
      <c r="D6" s="6"/>
      <c r="E6" s="6"/>
      <c r="F6" s="6"/>
      <c r="G6" s="14"/>
      <c r="H6" s="6"/>
      <c r="I6" s="6"/>
      <c r="J6" s="6"/>
    </row>
    <row r="7" spans="1:11" x14ac:dyDescent="0.2">
      <c r="A7" s="5" t="s">
        <v>30</v>
      </c>
      <c r="B7" s="5"/>
      <c r="C7" s="77">
        <f>+'Abfälle und Transport'!C13</f>
        <v>441315</v>
      </c>
      <c r="D7" s="16" t="s">
        <v>43</v>
      </c>
      <c r="G7" s="24"/>
      <c r="H7" s="16"/>
    </row>
    <row r="8" spans="1:11" x14ac:dyDescent="0.2">
      <c r="C8" s="78"/>
      <c r="D8" s="17"/>
      <c r="G8" s="15"/>
      <c r="H8" s="17"/>
    </row>
    <row r="9" spans="1:11" x14ac:dyDescent="0.2">
      <c r="A9" s="94" t="s">
        <v>99</v>
      </c>
      <c r="B9" s="5"/>
      <c r="C9" s="78"/>
      <c r="D9" s="17"/>
      <c r="G9" s="15"/>
      <c r="H9" s="17"/>
    </row>
    <row r="10" spans="1:11" ht="21.6" customHeight="1" x14ac:dyDescent="0.2">
      <c r="A10" s="88" t="s">
        <v>128</v>
      </c>
      <c r="B10" s="74"/>
      <c r="C10" s="104">
        <f>'Abfälle und Transport'!C16</f>
        <v>106409</v>
      </c>
      <c r="D10" s="105" t="s">
        <v>43</v>
      </c>
      <c r="E10" s="107">
        <f>C10/$C$7*1000</f>
        <v>241.11802227433918</v>
      </c>
      <c r="F10" s="105" t="s">
        <v>46</v>
      </c>
      <c r="G10" s="15"/>
      <c r="H10" s="17"/>
    </row>
    <row r="11" spans="1:11" ht="25.5" x14ac:dyDescent="0.2">
      <c r="A11" s="101" t="s">
        <v>108</v>
      </c>
      <c r="B11" s="97" t="s">
        <v>109</v>
      </c>
      <c r="C11" s="132">
        <f>'Abfälle und Transport'!C17</f>
        <v>81959</v>
      </c>
      <c r="D11" s="103" t="s">
        <v>43</v>
      </c>
      <c r="E11" s="93">
        <f t="shared" ref="E11:E16" si="0">C11/$C$7*1000</f>
        <v>185.71541869186407</v>
      </c>
      <c r="F11" s="103" t="s">
        <v>46</v>
      </c>
    </row>
    <row r="12" spans="1:11" x14ac:dyDescent="0.2">
      <c r="A12" s="97"/>
      <c r="B12" s="97" t="s">
        <v>110</v>
      </c>
      <c r="C12" s="133">
        <f>'Abfälle und Transport'!C18</f>
        <v>8994</v>
      </c>
      <c r="D12" s="92" t="s">
        <v>43</v>
      </c>
      <c r="E12" s="93">
        <f t="shared" si="0"/>
        <v>20.380000679786544</v>
      </c>
      <c r="F12" s="92" t="s">
        <v>46</v>
      </c>
    </row>
    <row r="13" spans="1:11" x14ac:dyDescent="0.2">
      <c r="A13" s="97"/>
      <c r="B13" s="97" t="s">
        <v>111</v>
      </c>
      <c r="C13" s="133">
        <f>'Abfälle und Transport'!C19</f>
        <v>3054</v>
      </c>
      <c r="D13" s="92" t="s">
        <v>43</v>
      </c>
      <c r="E13" s="93">
        <f t="shared" si="0"/>
        <v>6.9202270487067068</v>
      </c>
      <c r="F13" s="92" t="s">
        <v>46</v>
      </c>
    </row>
    <row r="14" spans="1:11" x14ac:dyDescent="0.2">
      <c r="A14" s="102"/>
      <c r="B14" s="130"/>
      <c r="C14" s="134"/>
      <c r="D14" s="92"/>
      <c r="E14" s="93"/>
      <c r="F14" s="92"/>
    </row>
    <row r="15" spans="1:11" x14ac:dyDescent="0.2">
      <c r="A15" t="s">
        <v>31</v>
      </c>
      <c r="B15" s="38"/>
      <c r="C15" s="79">
        <f>'Abfälle und Transport'!C24</f>
        <v>4725</v>
      </c>
      <c r="D15" s="17" t="s">
        <v>43</v>
      </c>
      <c r="E15" s="48">
        <f t="shared" si="0"/>
        <v>10.706638115631691</v>
      </c>
      <c r="F15" s="17" t="s">
        <v>46</v>
      </c>
      <c r="K15" s="38"/>
    </row>
    <row r="16" spans="1:11" x14ac:dyDescent="0.2">
      <c r="A16" t="s">
        <v>104</v>
      </c>
      <c r="B16" s="38"/>
      <c r="C16" s="79">
        <f>'Abfälle und Transport'!C25</f>
        <v>11627</v>
      </c>
      <c r="D16" s="17" t="s">
        <v>43</v>
      </c>
      <c r="E16" s="48">
        <f t="shared" si="0"/>
        <v>26.346260607502575</v>
      </c>
      <c r="F16" s="17" t="s">
        <v>46</v>
      </c>
      <c r="K16" s="38"/>
    </row>
    <row r="17" spans="1:11" x14ac:dyDescent="0.2">
      <c r="C17" s="38"/>
      <c r="D17" s="17"/>
      <c r="E17" s="48"/>
      <c r="F17" s="17"/>
      <c r="G17" s="37"/>
      <c r="K17" s="38"/>
    </row>
    <row r="18" spans="1:11" x14ac:dyDescent="0.2">
      <c r="A18" s="94" t="s">
        <v>32</v>
      </c>
      <c r="C18" s="38"/>
      <c r="D18" s="18"/>
      <c r="E18" s="49"/>
      <c r="F18" s="17"/>
      <c r="K18" s="38"/>
    </row>
    <row r="19" spans="1:11" x14ac:dyDescent="0.2">
      <c r="A19" t="s">
        <v>33</v>
      </c>
      <c r="C19" s="79">
        <v>7124</v>
      </c>
      <c r="D19" s="17" t="s">
        <v>43</v>
      </c>
      <c r="E19" s="48">
        <f>C19/$C$7*1000</f>
        <v>16.142664536668818</v>
      </c>
      <c r="F19" s="17" t="s">
        <v>46</v>
      </c>
      <c r="K19" s="146"/>
    </row>
    <row r="20" spans="1:11" x14ac:dyDescent="0.2">
      <c r="A20" t="s">
        <v>34</v>
      </c>
      <c r="C20" s="79">
        <v>56</v>
      </c>
      <c r="D20" s="17" t="s">
        <v>43</v>
      </c>
      <c r="E20" s="48">
        <f>C20/$C$7*1000</f>
        <v>0.12689348877785708</v>
      </c>
      <c r="F20" s="17" t="s">
        <v>46</v>
      </c>
      <c r="K20" s="38"/>
    </row>
    <row r="21" spans="1:11" x14ac:dyDescent="0.2">
      <c r="A21" t="s">
        <v>56</v>
      </c>
      <c r="C21" s="79">
        <v>780</v>
      </c>
      <c r="D21" s="17" t="s">
        <v>43</v>
      </c>
      <c r="E21" s="48">
        <f>C21/$C$7*1000</f>
        <v>1.7674450222630094</v>
      </c>
      <c r="F21" s="17" t="s">
        <v>46</v>
      </c>
      <c r="K21" s="38"/>
    </row>
    <row r="22" spans="1:11" ht="13.15" customHeight="1" x14ac:dyDescent="0.2">
      <c r="A22" t="s">
        <v>35</v>
      </c>
      <c r="C22" s="79">
        <v>308495</v>
      </c>
      <c r="D22" s="17" t="s">
        <v>47</v>
      </c>
      <c r="E22" s="48">
        <f>C22/$C$7</f>
        <v>0.699035836080804</v>
      </c>
      <c r="F22" s="17" t="s">
        <v>47</v>
      </c>
      <c r="K22" s="146"/>
    </row>
    <row r="23" spans="1:11" x14ac:dyDescent="0.2">
      <c r="A23" s="20" t="s">
        <v>88</v>
      </c>
      <c r="C23" s="79">
        <v>792.71</v>
      </c>
      <c r="D23" s="17" t="s">
        <v>43</v>
      </c>
      <c r="E23" s="48">
        <f>C23/$C$7*1000</f>
        <v>1.7962453123052697</v>
      </c>
      <c r="F23" s="17" t="s">
        <v>46</v>
      </c>
      <c r="K23" s="38"/>
    </row>
    <row r="24" spans="1:11" x14ac:dyDescent="0.2">
      <c r="A24" t="s">
        <v>57</v>
      </c>
      <c r="C24" s="79">
        <v>22.91</v>
      </c>
      <c r="D24" s="17" t="s">
        <v>43</v>
      </c>
      <c r="E24" s="48">
        <f>C24/$C$7*1000</f>
        <v>5.1913032641084031E-2</v>
      </c>
      <c r="F24" s="17" t="s">
        <v>46</v>
      </c>
      <c r="K24" s="38"/>
    </row>
    <row r="25" spans="1:11" x14ac:dyDescent="0.2">
      <c r="A25" t="s">
        <v>36</v>
      </c>
      <c r="C25" s="79">
        <v>19.59</v>
      </c>
      <c r="D25" s="17" t="s">
        <v>43</v>
      </c>
      <c r="E25" s="48">
        <f>C25/$C$7*1000</f>
        <v>4.4390061520682506E-2</v>
      </c>
      <c r="F25" s="17" t="s">
        <v>46</v>
      </c>
      <c r="K25" s="38"/>
    </row>
    <row r="26" spans="1:11" x14ac:dyDescent="0.2">
      <c r="A26" t="s">
        <v>54</v>
      </c>
      <c r="C26" s="79">
        <v>311047</v>
      </c>
      <c r="D26" s="17" t="s">
        <v>48</v>
      </c>
      <c r="E26" s="48">
        <f>C26/$C$7</f>
        <v>0.70481855364082346</v>
      </c>
      <c r="F26" s="17" t="s">
        <v>48</v>
      </c>
      <c r="K26" s="146"/>
    </row>
    <row r="27" spans="1:11" x14ac:dyDescent="0.2">
      <c r="C27" s="48"/>
      <c r="D27" s="17"/>
      <c r="E27" s="48"/>
      <c r="F27" s="17"/>
      <c r="K27" s="38"/>
    </row>
    <row r="28" spans="1:11" x14ac:dyDescent="0.2">
      <c r="A28" s="94" t="s">
        <v>37</v>
      </c>
      <c r="C28" s="49"/>
      <c r="D28" s="18"/>
      <c r="E28" s="49"/>
      <c r="F28" s="17"/>
      <c r="K28" s="38"/>
    </row>
    <row r="29" spans="1:11" ht="14.25" x14ac:dyDescent="0.2">
      <c r="A29" t="s">
        <v>38</v>
      </c>
      <c r="C29" s="80">
        <f>C31+C32+C33+C34</f>
        <v>154971</v>
      </c>
      <c r="D29" s="17" t="s">
        <v>47</v>
      </c>
      <c r="E29" s="80">
        <f>C29/$C$7*1000</f>
        <v>351.15733659630877</v>
      </c>
      <c r="F29" s="17" t="s">
        <v>48</v>
      </c>
      <c r="K29" s="38"/>
    </row>
    <row r="30" spans="1:11" x14ac:dyDescent="0.2">
      <c r="A30" s="109" t="s">
        <v>45</v>
      </c>
      <c r="B30" s="97" t="s">
        <v>114</v>
      </c>
      <c r="C30" s="106"/>
      <c r="D30" s="108"/>
      <c r="E30" s="106"/>
      <c r="F30" s="108"/>
    </row>
    <row r="31" spans="1:11" ht="14.25" x14ac:dyDescent="0.2">
      <c r="A31" s="109"/>
      <c r="B31" s="97" t="s">
        <v>50</v>
      </c>
      <c r="C31" s="93">
        <v>21801</v>
      </c>
      <c r="D31" s="92" t="s">
        <v>112</v>
      </c>
      <c r="E31" s="93">
        <f>C31/$C$7*1000</f>
        <v>49.400088372251112</v>
      </c>
      <c r="F31" s="92" t="s">
        <v>48</v>
      </c>
      <c r="I31" s="144"/>
    </row>
    <row r="32" spans="1:11" ht="14.25" x14ac:dyDescent="0.2">
      <c r="A32" s="109"/>
      <c r="B32" s="97" t="s">
        <v>51</v>
      </c>
      <c r="C32" s="93">
        <v>53670</v>
      </c>
      <c r="D32" s="92" t="s">
        <v>112</v>
      </c>
      <c r="E32" s="93">
        <f>C32/$C$7*1000</f>
        <v>121.61381326263553</v>
      </c>
      <c r="F32" s="92" t="s">
        <v>48</v>
      </c>
    </row>
    <row r="33" spans="1:8" ht="14.25" x14ac:dyDescent="0.2">
      <c r="A33" s="109"/>
      <c r="B33" s="97" t="s">
        <v>52</v>
      </c>
      <c r="C33" s="93">
        <v>34217</v>
      </c>
      <c r="D33" s="92" t="s">
        <v>112</v>
      </c>
      <c r="E33" s="93">
        <f>C33/$C$7*1000</f>
        <v>77.534187598427422</v>
      </c>
      <c r="F33" s="92" t="s">
        <v>48</v>
      </c>
    </row>
    <row r="34" spans="1:8" ht="14.25" x14ac:dyDescent="0.2">
      <c r="A34" s="109"/>
      <c r="B34" s="97" t="s">
        <v>53</v>
      </c>
      <c r="C34" s="93">
        <v>45283</v>
      </c>
      <c r="D34" s="92" t="s">
        <v>112</v>
      </c>
      <c r="E34" s="93">
        <f>C34/$C$7*1000</f>
        <v>102.60924736299469</v>
      </c>
      <c r="F34" s="92" t="s">
        <v>48</v>
      </c>
    </row>
    <row r="35" spans="1:8" x14ac:dyDescent="0.2">
      <c r="A35" s="57"/>
      <c r="B35" s="46"/>
      <c r="C35" s="21"/>
      <c r="D35" s="19"/>
      <c r="E35" s="47"/>
      <c r="F35" s="19"/>
    </row>
    <row r="36" spans="1:8" x14ac:dyDescent="0.2">
      <c r="A36" s="95" t="s">
        <v>39</v>
      </c>
      <c r="B36" s="38"/>
      <c r="C36" s="15"/>
      <c r="D36" s="65"/>
      <c r="E36" s="48"/>
      <c r="F36" s="17"/>
    </row>
    <row r="37" spans="1:8" x14ac:dyDescent="0.2">
      <c r="A37" s="38" t="s">
        <v>86</v>
      </c>
      <c r="B37" s="38"/>
      <c r="C37" s="55"/>
      <c r="D37" s="38"/>
      <c r="E37" s="38"/>
      <c r="F37" s="38"/>
    </row>
    <row r="38" spans="1:8" x14ac:dyDescent="0.2">
      <c r="A38" s="38"/>
      <c r="B38" s="66" t="s">
        <v>40</v>
      </c>
      <c r="C38" s="54">
        <f>Energie!E8</f>
        <v>47.52</v>
      </c>
      <c r="D38" s="23" t="s">
        <v>49</v>
      </c>
      <c r="E38" s="50">
        <f>C38/$C$7*1000</f>
        <v>0.10767818904863873</v>
      </c>
      <c r="F38" s="23" t="s">
        <v>85</v>
      </c>
      <c r="H38" s="13"/>
    </row>
    <row r="39" spans="1:8" x14ac:dyDescent="0.2">
      <c r="A39" s="38"/>
      <c r="B39" s="38" t="s">
        <v>87</v>
      </c>
      <c r="C39" s="55">
        <f>Energie!E9</f>
        <v>184251.62</v>
      </c>
      <c r="D39" s="17" t="s">
        <v>49</v>
      </c>
      <c r="E39" s="50">
        <f>C39/$C$7*1000</f>
        <v>417.50590847807121</v>
      </c>
      <c r="F39" s="17" t="s">
        <v>85</v>
      </c>
    </row>
    <row r="40" spans="1:8" x14ac:dyDescent="0.2">
      <c r="A40" s="109" t="s">
        <v>45</v>
      </c>
      <c r="B40" s="97" t="s">
        <v>70</v>
      </c>
      <c r="C40" s="110">
        <f>Energie!E11</f>
        <v>44406</v>
      </c>
      <c r="D40" s="92" t="s">
        <v>49</v>
      </c>
      <c r="E40" s="111">
        <f>C40/$C$7*1000</f>
        <v>100.62200469052718</v>
      </c>
      <c r="F40" s="92" t="s">
        <v>85</v>
      </c>
      <c r="H40" s="13"/>
    </row>
    <row r="41" spans="1:8" x14ac:dyDescent="0.2">
      <c r="A41" s="98"/>
      <c r="B41" s="97" t="s">
        <v>84</v>
      </c>
      <c r="C41" s="112">
        <f>Energie!E12</f>
        <v>139846</v>
      </c>
      <c r="D41" s="92" t="s">
        <v>49</v>
      </c>
      <c r="E41" s="111">
        <f>C41/$C$7*1000</f>
        <v>316.88476485050359</v>
      </c>
      <c r="F41" s="92" t="s">
        <v>85</v>
      </c>
    </row>
    <row r="42" spans="1:8" x14ac:dyDescent="0.2">
      <c r="A42" s="66" t="s">
        <v>82</v>
      </c>
      <c r="B42" s="38"/>
      <c r="C42" s="68"/>
      <c r="D42" s="38"/>
      <c r="E42" s="67"/>
      <c r="F42" s="38"/>
    </row>
    <row r="43" spans="1:8" x14ac:dyDescent="0.2">
      <c r="A43" s="57"/>
      <c r="B43" s="66" t="s">
        <v>83</v>
      </c>
      <c r="C43" s="55">
        <f>Energie!E15</f>
        <v>68544</v>
      </c>
      <c r="D43" s="23" t="s">
        <v>49</v>
      </c>
      <c r="E43" s="67">
        <f>C43/$C$7*1000</f>
        <v>155.31763026409706</v>
      </c>
      <c r="F43" s="23" t="s">
        <v>85</v>
      </c>
    </row>
    <row r="44" spans="1:8" x14ac:dyDescent="0.2">
      <c r="A44" s="38"/>
      <c r="B44" s="66" t="s">
        <v>41</v>
      </c>
      <c r="C44" s="54">
        <f>Energie!E16</f>
        <v>5874.75</v>
      </c>
      <c r="D44" s="23" t="s">
        <v>49</v>
      </c>
      <c r="E44" s="67">
        <f>C44/$C$7*1000</f>
        <v>13.311920057102069</v>
      </c>
      <c r="F44" s="23" t="s">
        <v>85</v>
      </c>
    </row>
    <row r="45" spans="1:8" x14ac:dyDescent="0.2">
      <c r="A45" s="38"/>
      <c r="B45" s="66"/>
      <c r="C45" s="54"/>
      <c r="D45" s="23"/>
      <c r="E45" s="67"/>
      <c r="F45" s="23"/>
    </row>
    <row r="46" spans="1:8" x14ac:dyDescent="0.2">
      <c r="A46" s="64" t="s">
        <v>42</v>
      </c>
      <c r="B46" s="38"/>
      <c r="C46" s="56">
        <f>Energie!E18</f>
        <v>214264.75</v>
      </c>
      <c r="D46" s="16" t="s">
        <v>49</v>
      </c>
      <c r="E46" s="69">
        <f>C46/$C$7*1000</f>
        <v>485.51431517170272</v>
      </c>
      <c r="F46" s="16" t="s">
        <v>85</v>
      </c>
    </row>
    <row r="49" spans="3:3" x14ac:dyDescent="0.2">
      <c r="C49"/>
    </row>
    <row r="50" spans="3:3" x14ac:dyDescent="0.2">
      <c r="C50"/>
    </row>
    <row r="51" spans="3:3" x14ac:dyDescent="0.2">
      <c r="C51"/>
    </row>
    <row r="52" spans="3:3" x14ac:dyDescent="0.2">
      <c r="C52"/>
    </row>
    <row r="53" spans="3:3" x14ac:dyDescent="0.2">
      <c r="C53"/>
    </row>
    <row r="54" spans="3:3" x14ac:dyDescent="0.2">
      <c r="C54"/>
    </row>
    <row r="55" spans="3:3" x14ac:dyDescent="0.2">
      <c r="C55"/>
    </row>
    <row r="56" spans="3:3" x14ac:dyDescent="0.2">
      <c r="C56"/>
    </row>
  </sheetData>
  <mergeCells count="2">
    <mergeCell ref="C3:D3"/>
    <mergeCell ref="E3:F3"/>
  </mergeCells>
  <pageMargins left="0.39370078740157483" right="0.39370078740157483" top="0.39370078740157483" bottom="0.39370078740157483" header="0.51181102362204722" footer="0.51181102362204722"/>
  <pageSetup paperSize="9" scale="85" orientation="landscape" horizontalDpi="4294967293" r:id="rId1"/>
  <headerFooter alignWithMargins="0"/>
  <ignoredErrors>
    <ignoredError sqref="E2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Abfälle und Transport</vt:lpstr>
      <vt:lpstr>Konti-Stichproben</vt:lpstr>
      <vt:lpstr>Verbrennung</vt:lpstr>
      <vt:lpstr>Energie</vt:lpstr>
      <vt:lpstr>Kennzahlen</vt:lpstr>
      <vt:lpstr>'Konti-Stichproben'!Druckbereich</vt:lpstr>
    </vt:vector>
  </TitlesOfParts>
  <Company>AWG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BDillbohner</dc:creator>
  <cp:lastModifiedBy>szlagowskid</cp:lastModifiedBy>
  <cp:lastPrinted>2015-02-10T10:55:33Z</cp:lastPrinted>
  <dcterms:created xsi:type="dcterms:W3CDTF">2009-03-26T15:36:53Z</dcterms:created>
  <dcterms:modified xsi:type="dcterms:W3CDTF">2018-12-10T10:04:12Z</dcterms:modified>
</cp:coreProperties>
</file>